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420" yWindow="465" windowWidth="19800" windowHeight="7605" activeTab="3"/>
  </bookViews>
  <sheets>
    <sheet name="Resumo do Contrato" sheetId="1" r:id="rId1"/>
    <sheet name="Resumo por item" sheetId="2" r:id="rId2"/>
    <sheet name="Cronograma" sheetId="4" r:id="rId3"/>
    <sheet name="Cronogramas" sheetId="5" r:id="rId4"/>
  </sheets>
  <calcPr calcId="144525" calcOnSave="0"/>
  <extLst>
    <ext uri="GoogleSheetsCustomDataVersion1">
      <go:sheetsCustomData xmlns:go="http://customooxmlschemas.google.com/" r:id="" roundtripDataSignature="AMtx7mjfkwNWtuawRmNyDPKq7VXABS/fPw=="/>
    </ext>
  </extLst>
</workbook>
</file>

<file path=xl/calcChain.xml><?xml version="1.0" encoding="utf-8"?>
<calcChain xmlns="http://schemas.openxmlformats.org/spreadsheetml/2006/main">
  <c r="C17" i="5" l="1"/>
  <c r="AR22" i="4"/>
  <c r="AR11" i="4"/>
  <c r="AR12" i="4"/>
  <c r="AR13" i="4"/>
  <c r="AR14" i="4"/>
  <c r="AR15" i="4"/>
  <c r="AR16" i="4"/>
  <c r="AR17" i="4"/>
  <c r="AR18" i="4"/>
  <c r="AR19" i="4"/>
  <c r="AR20" i="4"/>
  <c r="AR21" i="4"/>
  <c r="AR10" i="4"/>
  <c r="CH7" i="4" l="1"/>
  <c r="CD7" i="4"/>
  <c r="BY7" i="4"/>
  <c r="BO7" i="4"/>
  <c r="BI7" i="4"/>
  <c r="BE7" i="4"/>
  <c r="AW10" i="4"/>
  <c r="AT7" i="4"/>
  <c r="AN7" i="4"/>
  <c r="AJ7" i="4"/>
  <c r="BJ11" i="4" l="1"/>
  <c r="BP11" i="4" s="1"/>
  <c r="BZ11" i="4" s="1"/>
  <c r="BJ12" i="4"/>
  <c r="BP12" i="4" s="1"/>
  <c r="BZ12" i="4" s="1"/>
  <c r="BJ13" i="4"/>
  <c r="BP13" i="4" s="1"/>
  <c r="BZ13" i="4" s="1"/>
  <c r="BJ14" i="4"/>
  <c r="BP14" i="4" s="1"/>
  <c r="BZ14" i="4" s="1"/>
  <c r="BJ15" i="4"/>
  <c r="BJ16" i="4"/>
  <c r="BP16" i="4" s="1"/>
  <c r="BZ16" i="4" s="1"/>
  <c r="BJ17" i="4"/>
  <c r="BP17" i="4" s="1"/>
  <c r="BZ17" i="4" s="1"/>
  <c r="BJ18" i="4"/>
  <c r="BP18" i="4" s="1"/>
  <c r="BZ18" i="4" s="1"/>
  <c r="BJ19" i="4"/>
  <c r="BP19" i="4" s="1"/>
  <c r="BZ19" i="4" s="1"/>
  <c r="BJ20" i="4"/>
  <c r="BP20" i="4" s="1"/>
  <c r="BZ20" i="4" s="1"/>
  <c r="BJ21" i="4"/>
  <c r="BP21" i="4" s="1"/>
  <c r="BZ21" i="4" s="1"/>
  <c r="BJ10" i="4"/>
  <c r="BP10" i="4" s="1"/>
  <c r="BZ10" i="4" s="1"/>
  <c r="AU18" i="4"/>
  <c r="BF18" i="4" s="1"/>
  <c r="AU11" i="4"/>
  <c r="BF11" i="4" s="1"/>
  <c r="AU12" i="4"/>
  <c r="BF12" i="4" s="1"/>
  <c r="AU13" i="4"/>
  <c r="BF13" i="4" s="1"/>
  <c r="AU14" i="4"/>
  <c r="BF14" i="4" s="1"/>
  <c r="AU15" i="4"/>
  <c r="BF15" i="4" s="1"/>
  <c r="AU16" i="4"/>
  <c r="BF16" i="4" s="1"/>
  <c r="AU17" i="4"/>
  <c r="BF17" i="4" s="1"/>
  <c r="AU19" i="4"/>
  <c r="BF19" i="4" s="1"/>
  <c r="AU20" i="4"/>
  <c r="BF20" i="4" s="1"/>
  <c r="AU21" i="4"/>
  <c r="BF21" i="4" s="1"/>
  <c r="BL11" i="4"/>
  <c r="BL12" i="4"/>
  <c r="BL13" i="4"/>
  <c r="BL14" i="4"/>
  <c r="BL15" i="4"/>
  <c r="BL16" i="4"/>
  <c r="BL17" i="4"/>
  <c r="BL18" i="4"/>
  <c r="BL19" i="4"/>
  <c r="BL20" i="4"/>
  <c r="BL21" i="4"/>
  <c r="BL10" i="4"/>
  <c r="BL22" i="4" s="1"/>
  <c r="BD7" i="4" l="1"/>
  <c r="BI22" i="4"/>
  <c r="BK7" i="4" s="1"/>
  <c r="BH7" i="4"/>
  <c r="BJ22" i="4" l="1"/>
  <c r="I160" i="2"/>
  <c r="I161" i="2"/>
  <c r="I162" i="2"/>
  <c r="I163" i="2"/>
  <c r="I164" i="2"/>
  <c r="I165" i="2"/>
  <c r="I166" i="2"/>
  <c r="I167" i="2"/>
  <c r="I168" i="2"/>
  <c r="I169" i="2"/>
  <c r="I159" i="2"/>
  <c r="H160" i="2"/>
  <c r="H161" i="2"/>
  <c r="H162" i="2"/>
  <c r="H163" i="2"/>
  <c r="H164" i="2"/>
  <c r="H165" i="2"/>
  <c r="H166" i="2"/>
  <c r="H167" i="2"/>
  <c r="H168" i="2"/>
  <c r="H169" i="2"/>
  <c r="H159" i="2"/>
  <c r="F170" i="2"/>
  <c r="D170" i="2"/>
  <c r="G169" i="2"/>
  <c r="G168" i="2"/>
  <c r="G167" i="2"/>
  <c r="F167" i="2"/>
  <c r="G166" i="2"/>
  <c r="F166" i="2"/>
  <c r="G165" i="2"/>
  <c r="F165" i="2"/>
  <c r="G164" i="2"/>
  <c r="F164" i="2"/>
  <c r="G163" i="2"/>
  <c r="F163" i="2"/>
  <c r="G162" i="2"/>
  <c r="F162" i="2"/>
  <c r="G161" i="2"/>
  <c r="F161" i="2"/>
  <c r="G160" i="2"/>
  <c r="F160" i="2"/>
  <c r="G159" i="2"/>
  <c r="G170" i="2" s="1"/>
  <c r="F159" i="2"/>
  <c r="AW11" i="4"/>
  <c r="AW12" i="4"/>
  <c r="AW13" i="4"/>
  <c r="AW14" i="4"/>
  <c r="AW15" i="4"/>
  <c r="AW16" i="4"/>
  <c r="AW17" i="4"/>
  <c r="AW18" i="4"/>
  <c r="AW19" i="4"/>
  <c r="AW20" i="4"/>
  <c r="AW21" i="4"/>
  <c r="AQ11" i="4"/>
  <c r="AQ12" i="4"/>
  <c r="AQ13" i="4"/>
  <c r="AQ14" i="4"/>
  <c r="AQ15" i="4"/>
  <c r="AQ16" i="4"/>
  <c r="AQ17" i="4"/>
  <c r="AQ18" i="4"/>
  <c r="AQ19" i="4"/>
  <c r="AQ20" i="4"/>
  <c r="AQ21" i="4"/>
  <c r="H170" i="2" l="1"/>
  <c r="I170" i="2"/>
  <c r="AT22" i="4"/>
  <c r="AV7" i="4" s="1"/>
  <c r="AQ10" i="4"/>
  <c r="AS7" i="4"/>
  <c r="BF7" i="4" l="1"/>
  <c r="AW22" i="4"/>
  <c r="CG7" i="4" l="1"/>
  <c r="CC7" i="4"/>
  <c r="CI22" i="4"/>
  <c r="CH22" i="4"/>
  <c r="CJ7" i="4" s="1"/>
  <c r="CD22" i="4"/>
  <c r="CF7" i="4" s="1"/>
  <c r="CK10" i="4"/>
  <c r="BX7" i="4"/>
  <c r="CK21" i="4"/>
  <c r="CK20" i="4"/>
  <c r="CK19" i="4"/>
  <c r="CK18" i="4"/>
  <c r="CK17" i="4"/>
  <c r="CK14" i="4"/>
  <c r="CK13" i="4"/>
  <c r="CK12" i="4"/>
  <c r="CK11" i="4"/>
  <c r="BT7" i="4"/>
  <c r="BS7" i="4" s="1"/>
  <c r="BS26" i="4"/>
  <c r="BU22" i="4"/>
  <c r="BV7" i="4" s="1"/>
  <c r="BT22" i="4"/>
  <c r="BN26" i="4"/>
  <c r="BN7" i="4"/>
  <c r="CI7" i="4" l="1"/>
  <c r="BZ7" i="4"/>
  <c r="BP7" i="4"/>
  <c r="CE7" i="4"/>
  <c r="CK7" i="4"/>
  <c r="BY22" i="4"/>
  <c r="CA7" i="4" s="1"/>
  <c r="CK16" i="4" l="1"/>
  <c r="AZ7" i="4"/>
  <c r="AY7" i="4" s="1"/>
  <c r="BJ7" i="4" s="1"/>
  <c r="AZ22" i="4"/>
  <c r="BA22" i="4"/>
  <c r="BB7" i="4" s="1"/>
  <c r="H128" i="2"/>
  <c r="H129" i="2"/>
  <c r="H130" i="2"/>
  <c r="H131" i="2"/>
  <c r="H132" i="2"/>
  <c r="H133" i="2"/>
  <c r="H134" i="2"/>
  <c r="H135" i="2"/>
  <c r="H136" i="2"/>
  <c r="H137" i="2"/>
  <c r="H127" i="2"/>
  <c r="AM7" i="4"/>
  <c r="AD26" i="4"/>
  <c r="AE22" i="4"/>
  <c r="AI7" i="4"/>
  <c r="Z22" i="4"/>
  <c r="AB7" i="4" s="1"/>
  <c r="U22" i="4"/>
  <c r="W7" i="4" s="1"/>
  <c r="J26" i="4"/>
  <c r="F22" i="4"/>
  <c r="H7" i="4" s="1"/>
  <c r="G21" i="4"/>
  <c r="L21" i="4" s="1"/>
  <c r="Q21" i="4" s="1"/>
  <c r="V21" i="4" s="1"/>
  <c r="AA21" i="4" s="1"/>
  <c r="AO21" i="4" s="1"/>
  <c r="G20" i="4"/>
  <c r="L20" i="4" s="1"/>
  <c r="Q20" i="4" s="1"/>
  <c r="V20" i="4" s="1"/>
  <c r="AA20" i="4" s="1"/>
  <c r="AO20" i="4" s="1"/>
  <c r="G19" i="4"/>
  <c r="L19" i="4" s="1"/>
  <c r="Q19" i="4" s="1"/>
  <c r="V19" i="4" s="1"/>
  <c r="AA19" i="4" s="1"/>
  <c r="AO19" i="4" s="1"/>
  <c r="G18" i="4"/>
  <c r="L18" i="4" s="1"/>
  <c r="Q18" i="4" s="1"/>
  <c r="V18" i="4" s="1"/>
  <c r="AA18" i="4" s="1"/>
  <c r="AO18" i="4" s="1"/>
  <c r="AO22" i="4" s="1"/>
  <c r="G17" i="4"/>
  <c r="G16" i="4"/>
  <c r="G15" i="4"/>
  <c r="G14" i="4"/>
  <c r="G13" i="4"/>
  <c r="L13" i="4" s="1"/>
  <c r="Q13" i="4" s="1"/>
  <c r="V13" i="4" s="1"/>
  <c r="AA13" i="4" s="1"/>
  <c r="G12" i="4"/>
  <c r="L12" i="4" s="1"/>
  <c r="Q12" i="4" s="1"/>
  <c r="V12" i="4" s="1"/>
  <c r="AA12" i="4" s="1"/>
  <c r="G11" i="4"/>
  <c r="L11" i="4" s="1"/>
  <c r="Q11" i="4" s="1"/>
  <c r="V11" i="4" s="1"/>
  <c r="AA11" i="4" s="1"/>
  <c r="G10" i="4"/>
  <c r="L10" i="4" s="1"/>
  <c r="Q10" i="4" s="1"/>
  <c r="V10" i="4" s="1"/>
  <c r="AA10" i="4" s="1"/>
  <c r="B4" i="4"/>
  <c r="B3" i="4"/>
  <c r="AO7" i="4" l="1"/>
  <c r="BO15" i="4"/>
  <c r="BE22" i="4"/>
  <c r="BG7" i="4" s="1"/>
  <c r="BL7" i="4" s="1"/>
  <c r="L16" i="4"/>
  <c r="Q16" i="4" s="1"/>
  <c r="V16" i="4" s="1"/>
  <c r="AA16" i="4" s="1"/>
  <c r="AK16" i="4" s="1"/>
  <c r="AJ22" i="4"/>
  <c r="AL7" i="4" s="1"/>
  <c r="L17" i="4"/>
  <c r="Q17" i="4" s="1"/>
  <c r="V17" i="4" s="1"/>
  <c r="AA17" i="4" s="1"/>
  <c r="AK17" i="4" s="1"/>
  <c r="L15" i="4"/>
  <c r="Q15" i="4" s="1"/>
  <c r="V15" i="4" s="1"/>
  <c r="AA15" i="4" s="1"/>
  <c r="G22" i="4"/>
  <c r="I7" i="4" s="1"/>
  <c r="P22" i="4"/>
  <c r="AK22" i="4" l="1"/>
  <c r="BP15" i="4"/>
  <c r="BZ15" i="4" s="1"/>
  <c r="BO22" i="4"/>
  <c r="BQ7" i="4" s="1"/>
  <c r="CK15" i="4"/>
  <c r="CK22" i="4" s="1"/>
  <c r="BZ22" i="4"/>
  <c r="BP22" i="4"/>
  <c r="AN22" i="4" l="1"/>
  <c r="AP7" i="4" s="1"/>
  <c r="AW7" i="4" s="1"/>
  <c r="G21" i="1" l="1"/>
  <c r="G26" i="1" s="1"/>
  <c r="F25" i="1"/>
  <c r="H240" i="2"/>
  <c r="H239" i="2"/>
  <c r="E26" i="1"/>
  <c r="F237" i="2"/>
  <c r="G258" i="2"/>
  <c r="E259" i="2"/>
  <c r="F255" i="2"/>
  <c r="F247" i="2"/>
  <c r="G247" i="2" s="1"/>
  <c r="F248" i="2"/>
  <c r="G248" i="2" s="1"/>
  <c r="F249" i="2"/>
  <c r="G249" i="2" s="1"/>
  <c r="F250" i="2"/>
  <c r="F251" i="2"/>
  <c r="F252" i="2"/>
  <c r="F253" i="2"/>
  <c r="G253" i="2" s="1"/>
  <c r="F254" i="2"/>
  <c r="F256" i="2"/>
  <c r="G256" i="2" s="1"/>
  <c r="F246" i="2"/>
  <c r="F229" i="2"/>
  <c r="G229" i="2" s="1"/>
  <c r="F230" i="2"/>
  <c r="F231" i="2"/>
  <c r="G231" i="2" s="1"/>
  <c r="F232" i="2"/>
  <c r="F233" i="2"/>
  <c r="H233" i="2" s="1"/>
  <c r="F234" i="2"/>
  <c r="F235" i="2"/>
  <c r="G235" i="2" s="1"/>
  <c r="F236" i="2"/>
  <c r="F238" i="2"/>
  <c r="G238" i="2" s="1"/>
  <c r="F192" i="2"/>
  <c r="F193" i="2"/>
  <c r="F194" i="2"/>
  <c r="F195" i="2"/>
  <c r="F196" i="2"/>
  <c r="F197" i="2"/>
  <c r="F198" i="2"/>
  <c r="F199" i="2"/>
  <c r="F200" i="2"/>
  <c r="F201" i="2"/>
  <c r="E186" i="2"/>
  <c r="F6" i="2"/>
  <c r="F7" i="2"/>
  <c r="F8" i="2"/>
  <c r="F9" i="2"/>
  <c r="F10" i="2"/>
  <c r="F11" i="2"/>
  <c r="F12" i="2"/>
  <c r="F13" i="2"/>
  <c r="D259" i="2"/>
  <c r="H258" i="2"/>
  <c r="H257" i="2"/>
  <c r="G257" i="2"/>
  <c r="G255" i="2"/>
  <c r="G254" i="2"/>
  <c r="G252" i="2"/>
  <c r="G250" i="2"/>
  <c r="D241" i="2"/>
  <c r="G240" i="2"/>
  <c r="G239" i="2"/>
  <c r="G234" i="2"/>
  <c r="G233" i="2"/>
  <c r="G230" i="2"/>
  <c r="F228" i="2"/>
  <c r="F210" i="2"/>
  <c r="F211" i="2"/>
  <c r="F212" i="2"/>
  <c r="H212" i="2" s="1"/>
  <c r="F213" i="2"/>
  <c r="H213" i="2" s="1"/>
  <c r="F214" i="2"/>
  <c r="F215" i="2"/>
  <c r="G215" i="2" s="1"/>
  <c r="F216" i="2"/>
  <c r="H215" i="2" s="1"/>
  <c r="F217" i="2"/>
  <c r="F218" i="2"/>
  <c r="F219" i="2"/>
  <c r="H236" i="2" l="1"/>
  <c r="G236" i="2"/>
  <c r="H251" i="2"/>
  <c r="H237" i="2"/>
  <c r="H232" i="2"/>
  <c r="G232" i="2"/>
  <c r="I250" i="2" s="1"/>
  <c r="H234" i="2"/>
  <c r="G237" i="2"/>
  <c r="I255" i="2" s="1"/>
  <c r="G251" i="2"/>
  <c r="I251" i="2" s="1"/>
  <c r="H250" i="2"/>
  <c r="H231" i="2"/>
  <c r="F241" i="2"/>
  <c r="H249" i="2"/>
  <c r="H214" i="2"/>
  <c r="I249" i="2"/>
  <c r="I252" i="2"/>
  <c r="H246" i="2"/>
  <c r="H252" i="2"/>
  <c r="H238" i="2"/>
  <c r="F259" i="2"/>
  <c r="F260" i="2" s="1"/>
  <c r="I258" i="2"/>
  <c r="I257" i="2"/>
  <c r="I254" i="2"/>
  <c r="I256" i="2"/>
  <c r="G228" i="2"/>
  <c r="G241" i="2" s="1"/>
  <c r="H254" i="2"/>
  <c r="H255" i="2"/>
  <c r="H256" i="2"/>
  <c r="G246" i="2"/>
  <c r="D222" i="2"/>
  <c r="H221" i="2"/>
  <c r="G221" i="2"/>
  <c r="I240" i="2" s="1"/>
  <c r="H220" i="2"/>
  <c r="G220" i="2"/>
  <c r="I239" i="2" s="1"/>
  <c r="G219" i="2"/>
  <c r="I238" i="2" s="1"/>
  <c r="G218" i="2"/>
  <c r="G217" i="2"/>
  <c r="I236" i="2" s="1"/>
  <c r="G216" i="2"/>
  <c r="G214" i="2"/>
  <c r="I233" i="2" s="1"/>
  <c r="G213" i="2"/>
  <c r="I232" i="2" s="1"/>
  <c r="G212" i="2"/>
  <c r="I231" i="2" s="1"/>
  <c r="G211" i="2"/>
  <c r="G210" i="2"/>
  <c r="F209" i="2"/>
  <c r="H228" i="2" s="1"/>
  <c r="H202" i="2"/>
  <c r="H203" i="2"/>
  <c r="G198" i="2"/>
  <c r="D204" i="2"/>
  <c r="G203" i="2"/>
  <c r="G202" i="2"/>
  <c r="G201" i="2"/>
  <c r="G200" i="2"/>
  <c r="G199" i="2"/>
  <c r="G197" i="2"/>
  <c r="G196" i="2"/>
  <c r="G195" i="2"/>
  <c r="G194" i="2"/>
  <c r="G192" i="2"/>
  <c r="F191" i="2"/>
  <c r="F204" i="2" s="1"/>
  <c r="H184" i="2"/>
  <c r="H185" i="2"/>
  <c r="D186" i="2"/>
  <c r="G185" i="2"/>
  <c r="G184" i="2"/>
  <c r="F183" i="2"/>
  <c r="G183" i="2" s="1"/>
  <c r="F182" i="2"/>
  <c r="G182" i="2" s="1"/>
  <c r="F181" i="2"/>
  <c r="G181" i="2" s="1"/>
  <c r="F180" i="2"/>
  <c r="F179" i="2"/>
  <c r="G179" i="2" s="1"/>
  <c r="F178" i="2"/>
  <c r="G178" i="2" s="1"/>
  <c r="F177" i="2"/>
  <c r="G177" i="2" s="1"/>
  <c r="F176" i="2"/>
  <c r="G176" i="2" s="1"/>
  <c r="F175" i="2"/>
  <c r="H152" i="2"/>
  <c r="H153" i="2"/>
  <c r="I136" i="2"/>
  <c r="I137" i="2"/>
  <c r="D154" i="2"/>
  <c r="G153" i="2"/>
  <c r="G152" i="2"/>
  <c r="F151" i="2"/>
  <c r="G151" i="2" s="1"/>
  <c r="F150" i="2"/>
  <c r="G150" i="2" s="1"/>
  <c r="F149" i="2"/>
  <c r="G149" i="2" s="1"/>
  <c r="F148" i="2"/>
  <c r="G148" i="2" s="1"/>
  <c r="F147" i="2"/>
  <c r="G147" i="2" s="1"/>
  <c r="F146" i="2"/>
  <c r="G146" i="2" s="1"/>
  <c r="F145" i="2"/>
  <c r="G145" i="2" s="1"/>
  <c r="F144" i="2"/>
  <c r="G144" i="2" s="1"/>
  <c r="F143" i="2"/>
  <c r="D138" i="2"/>
  <c r="G137" i="2"/>
  <c r="G136" i="2"/>
  <c r="F135" i="2"/>
  <c r="F134" i="2"/>
  <c r="F133" i="2"/>
  <c r="F132" i="2"/>
  <c r="F131" i="2"/>
  <c r="F130" i="2"/>
  <c r="F129" i="2"/>
  <c r="F128" i="2"/>
  <c r="F127" i="2"/>
  <c r="I203" i="2" l="1"/>
  <c r="I202" i="2"/>
  <c r="I215" i="2"/>
  <c r="I237" i="2"/>
  <c r="I234" i="2"/>
  <c r="G180" i="2"/>
  <c r="I197" i="2" s="1"/>
  <c r="H197" i="2"/>
  <c r="I195" i="2"/>
  <c r="I200" i="2"/>
  <c r="I212" i="2"/>
  <c r="I214" i="2"/>
  <c r="I194" i="2"/>
  <c r="I196" i="2"/>
  <c r="I199" i="2"/>
  <c r="I201" i="2"/>
  <c r="H209" i="2"/>
  <c r="I213" i="2"/>
  <c r="I220" i="2"/>
  <c r="I221" i="2"/>
  <c r="I246" i="2"/>
  <c r="G259" i="2"/>
  <c r="H196" i="2"/>
  <c r="H199" i="2"/>
  <c r="H200" i="2"/>
  <c r="I217" i="2"/>
  <c r="I219" i="2"/>
  <c r="H191" i="2"/>
  <c r="H194" i="2"/>
  <c r="H195" i="2"/>
  <c r="H201" i="2"/>
  <c r="I218" i="2"/>
  <c r="I259" i="2"/>
  <c r="G260" i="2"/>
  <c r="H259" i="2"/>
  <c r="F222" i="2"/>
  <c r="F242" i="2" s="1"/>
  <c r="H217" i="2"/>
  <c r="H218" i="2"/>
  <c r="H219" i="2"/>
  <c r="G209" i="2"/>
  <c r="I209" i="2" s="1"/>
  <c r="F154" i="2"/>
  <c r="H175" i="2"/>
  <c r="G193" i="2"/>
  <c r="I176" i="2"/>
  <c r="I178" i="2"/>
  <c r="I180" i="2"/>
  <c r="I182" i="2"/>
  <c r="I184" i="2"/>
  <c r="H176" i="2"/>
  <c r="I177" i="2"/>
  <c r="I179" i="2"/>
  <c r="I181" i="2"/>
  <c r="I183" i="2"/>
  <c r="I185" i="2"/>
  <c r="G191" i="2"/>
  <c r="H183" i="2"/>
  <c r="H181" i="2"/>
  <c r="H179" i="2"/>
  <c r="H177" i="2"/>
  <c r="H182" i="2"/>
  <c r="H180" i="2"/>
  <c r="H178" i="2"/>
  <c r="F186" i="2"/>
  <c r="F205" i="2" s="1"/>
  <c r="G175" i="2"/>
  <c r="H138" i="2"/>
  <c r="G127" i="2"/>
  <c r="G128" i="2"/>
  <c r="G129" i="2"/>
  <c r="G130" i="2"/>
  <c r="G131" i="2"/>
  <c r="G132" i="2"/>
  <c r="G133" i="2"/>
  <c r="G134" i="2"/>
  <c r="G135" i="2"/>
  <c r="F138" i="2"/>
  <c r="G143" i="2"/>
  <c r="I228" i="2" l="1"/>
  <c r="H222" i="2"/>
  <c r="I191" i="2"/>
  <c r="I204" i="2" s="1"/>
  <c r="F223" i="2"/>
  <c r="H241" i="2"/>
  <c r="I222" i="2"/>
  <c r="G222" i="2"/>
  <c r="F187" i="2"/>
  <c r="H204" i="2"/>
  <c r="H186" i="2"/>
  <c r="I175" i="2"/>
  <c r="I186" i="2" s="1"/>
  <c r="G204" i="2"/>
  <c r="G186" i="2"/>
  <c r="G154" i="2"/>
  <c r="G138" i="2"/>
  <c r="I241" i="2" l="1"/>
  <c r="G242" i="2"/>
  <c r="G205" i="2"/>
  <c r="G223" i="2"/>
  <c r="G187" i="2"/>
  <c r="D121" i="2" l="1"/>
  <c r="H120" i="2"/>
  <c r="G120" i="2"/>
  <c r="I153" i="2" s="1"/>
  <c r="H119" i="2"/>
  <c r="G119" i="2"/>
  <c r="I152" i="2" s="1"/>
  <c r="F118" i="2"/>
  <c r="F117" i="2"/>
  <c r="F116" i="2"/>
  <c r="F115" i="2"/>
  <c r="F114" i="2"/>
  <c r="F113" i="2"/>
  <c r="F112" i="2"/>
  <c r="F111" i="2"/>
  <c r="F110" i="2"/>
  <c r="D105" i="2"/>
  <c r="G104" i="2"/>
  <c r="G103" i="2"/>
  <c r="F102" i="2"/>
  <c r="I135" i="2" s="1"/>
  <c r="F101" i="2"/>
  <c r="I134" i="2" s="1"/>
  <c r="F100" i="2"/>
  <c r="I133" i="2" s="1"/>
  <c r="F99" i="2"/>
  <c r="I132" i="2" s="1"/>
  <c r="F98" i="2"/>
  <c r="I131" i="2" s="1"/>
  <c r="F97" i="2"/>
  <c r="I130" i="2" s="1"/>
  <c r="F96" i="2"/>
  <c r="I129" i="2" s="1"/>
  <c r="F95" i="2"/>
  <c r="F94" i="2"/>
  <c r="I127" i="2" s="1"/>
  <c r="D88" i="2"/>
  <c r="F87" i="2"/>
  <c r="F86" i="2"/>
  <c r="F85" i="2"/>
  <c r="F84" i="2"/>
  <c r="F83" i="2"/>
  <c r="F82" i="2"/>
  <c r="F81" i="2"/>
  <c r="F80" i="2"/>
  <c r="F79" i="2"/>
  <c r="F78" i="2"/>
  <c r="F77" i="2"/>
  <c r="D72" i="2"/>
  <c r="F71" i="2"/>
  <c r="G71" i="2" s="1"/>
  <c r="F70" i="2"/>
  <c r="F69" i="2"/>
  <c r="F68" i="2"/>
  <c r="F67" i="2"/>
  <c r="F66" i="2"/>
  <c r="F65" i="2"/>
  <c r="F64" i="2"/>
  <c r="F63" i="2"/>
  <c r="F62" i="2"/>
  <c r="G62" i="2" s="1"/>
  <c r="F61" i="2"/>
  <c r="D56" i="2"/>
  <c r="F55" i="2"/>
  <c r="G55" i="2" s="1"/>
  <c r="F54" i="2"/>
  <c r="F53" i="2"/>
  <c r="F52" i="2"/>
  <c r="F51" i="2"/>
  <c r="F50" i="2"/>
  <c r="F49" i="2"/>
  <c r="F48" i="2"/>
  <c r="F47" i="2"/>
  <c r="F46" i="2"/>
  <c r="D41" i="2"/>
  <c r="F40" i="2"/>
  <c r="F39" i="2"/>
  <c r="F38" i="2"/>
  <c r="F37" i="2"/>
  <c r="F36" i="2"/>
  <c r="F35" i="2"/>
  <c r="F34" i="2"/>
  <c r="F33" i="2"/>
  <c r="F32" i="2"/>
  <c r="D27" i="2"/>
  <c r="F26" i="2"/>
  <c r="F25" i="2"/>
  <c r="F24" i="2"/>
  <c r="F23" i="2"/>
  <c r="F22" i="2"/>
  <c r="F21" i="2"/>
  <c r="F20" i="2"/>
  <c r="F19" i="2"/>
  <c r="F18" i="2"/>
  <c r="D14" i="2"/>
  <c r="G13" i="2"/>
  <c r="G12" i="2"/>
  <c r="G11" i="2"/>
  <c r="G10" i="2"/>
  <c r="G9" i="2"/>
  <c r="G8" i="2"/>
  <c r="G7" i="2"/>
  <c r="G6" i="2"/>
  <c r="F5" i="2"/>
  <c r="H26" i="1"/>
  <c r="F24" i="1"/>
  <c r="F22" i="1"/>
  <c r="F21" i="1"/>
  <c r="F19" i="1"/>
  <c r="F18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26" i="1" l="1"/>
  <c r="G19" i="2"/>
  <c r="I19" i="2" s="1"/>
  <c r="H19" i="2"/>
  <c r="G21" i="2"/>
  <c r="I21" i="2" s="1"/>
  <c r="H21" i="2"/>
  <c r="G23" i="2"/>
  <c r="I23" i="2" s="1"/>
  <c r="H23" i="2"/>
  <c r="G25" i="2"/>
  <c r="I25" i="2" s="1"/>
  <c r="H25" i="2"/>
  <c r="G33" i="2"/>
  <c r="I33" i="2" s="1"/>
  <c r="H33" i="2"/>
  <c r="G35" i="2"/>
  <c r="I35" i="2" s="1"/>
  <c r="H35" i="2"/>
  <c r="G37" i="2"/>
  <c r="I37" i="2" s="1"/>
  <c r="H37" i="2"/>
  <c r="G39" i="2"/>
  <c r="H39" i="2"/>
  <c r="G47" i="2"/>
  <c r="H47" i="2"/>
  <c r="G49" i="2"/>
  <c r="I49" i="2" s="1"/>
  <c r="H49" i="2"/>
  <c r="G51" i="2"/>
  <c r="I51" i="2" s="1"/>
  <c r="H51" i="2"/>
  <c r="G53" i="2"/>
  <c r="I53" i="2" s="1"/>
  <c r="H53" i="2"/>
  <c r="F72" i="2"/>
  <c r="H61" i="2"/>
  <c r="G63" i="2"/>
  <c r="H63" i="2"/>
  <c r="G78" i="2"/>
  <c r="I78" i="2" s="1"/>
  <c r="H78" i="2"/>
  <c r="G80" i="2"/>
  <c r="H80" i="2"/>
  <c r="G82" i="2"/>
  <c r="H82" i="2"/>
  <c r="G84" i="2"/>
  <c r="H84" i="2"/>
  <c r="H103" i="2"/>
  <c r="H86" i="2"/>
  <c r="H95" i="2"/>
  <c r="I128" i="2"/>
  <c r="G111" i="2"/>
  <c r="I144" i="2" s="1"/>
  <c r="H144" i="2"/>
  <c r="G113" i="2"/>
  <c r="I146" i="2" s="1"/>
  <c r="H146" i="2"/>
  <c r="G115" i="2"/>
  <c r="I148" i="2" s="1"/>
  <c r="H148" i="2"/>
  <c r="G117" i="2"/>
  <c r="I150" i="2" s="1"/>
  <c r="H150" i="2"/>
  <c r="H65" i="2"/>
  <c r="H66" i="2"/>
  <c r="H67" i="2"/>
  <c r="H68" i="2"/>
  <c r="H69" i="2"/>
  <c r="H70" i="2"/>
  <c r="H71" i="2"/>
  <c r="F27" i="2"/>
  <c r="H18" i="2"/>
  <c r="G20" i="2"/>
  <c r="I20" i="2" s="1"/>
  <c r="H20" i="2"/>
  <c r="G22" i="2"/>
  <c r="I22" i="2" s="1"/>
  <c r="H22" i="2"/>
  <c r="G24" i="2"/>
  <c r="I24" i="2" s="1"/>
  <c r="H24" i="2"/>
  <c r="G26" i="2"/>
  <c r="I26" i="2" s="1"/>
  <c r="H26" i="2"/>
  <c r="F41" i="2"/>
  <c r="H32" i="2"/>
  <c r="G34" i="2"/>
  <c r="H34" i="2"/>
  <c r="G36" i="2"/>
  <c r="H36" i="2"/>
  <c r="G38" i="2"/>
  <c r="H38" i="2"/>
  <c r="G40" i="2"/>
  <c r="H40" i="2"/>
  <c r="F56" i="2"/>
  <c r="H46" i="2"/>
  <c r="G48" i="2"/>
  <c r="H48" i="2"/>
  <c r="G50" i="2"/>
  <c r="H50" i="2"/>
  <c r="G52" i="2"/>
  <c r="H52" i="2"/>
  <c r="G54" i="2"/>
  <c r="H54" i="2"/>
  <c r="G64" i="2"/>
  <c r="I64" i="2" s="1"/>
  <c r="H64" i="2"/>
  <c r="F88" i="2"/>
  <c r="H77" i="2"/>
  <c r="G79" i="2"/>
  <c r="H79" i="2"/>
  <c r="G81" i="2"/>
  <c r="H81" i="2"/>
  <c r="G83" i="2"/>
  <c r="H83" i="2"/>
  <c r="G85" i="2"/>
  <c r="H85" i="2"/>
  <c r="H104" i="2"/>
  <c r="H87" i="2"/>
  <c r="H112" i="2"/>
  <c r="H145" i="2"/>
  <c r="H114" i="2"/>
  <c r="H147" i="2"/>
  <c r="H116" i="2"/>
  <c r="H149" i="2"/>
  <c r="H118" i="2"/>
  <c r="H151" i="2"/>
  <c r="F14" i="2"/>
  <c r="G65" i="2"/>
  <c r="G66" i="2"/>
  <c r="G67" i="2"/>
  <c r="G68" i="2"/>
  <c r="G69" i="2"/>
  <c r="G70" i="2"/>
  <c r="I71" i="2"/>
  <c r="I138" i="2"/>
  <c r="H110" i="2"/>
  <c r="H143" i="2"/>
  <c r="G18" i="2"/>
  <c r="G46" i="2"/>
  <c r="G86" i="2"/>
  <c r="G87" i="2"/>
  <c r="I87" i="2" s="1"/>
  <c r="H94" i="2"/>
  <c r="H96" i="2"/>
  <c r="H98" i="2"/>
  <c r="H100" i="2"/>
  <c r="H102" i="2"/>
  <c r="G110" i="2"/>
  <c r="I143" i="2" s="1"/>
  <c r="G112" i="2"/>
  <c r="I145" i="2" s="1"/>
  <c r="G114" i="2"/>
  <c r="I147" i="2" s="1"/>
  <c r="G116" i="2"/>
  <c r="I149" i="2" s="1"/>
  <c r="G118" i="2"/>
  <c r="I151" i="2" s="1"/>
  <c r="F121" i="2"/>
  <c r="H97" i="2"/>
  <c r="H99" i="2"/>
  <c r="H101" i="2"/>
  <c r="H111" i="2"/>
  <c r="H113" i="2"/>
  <c r="H115" i="2"/>
  <c r="H117" i="2"/>
  <c r="I119" i="2"/>
  <c r="I120" i="2"/>
  <c r="G5" i="2"/>
  <c r="G14" i="2" s="1"/>
  <c r="D7" i="4" s="1"/>
  <c r="C7" i="4" s="1"/>
  <c r="G32" i="2"/>
  <c r="G61" i="2"/>
  <c r="G77" i="2"/>
  <c r="G94" i="2"/>
  <c r="G95" i="2"/>
  <c r="G96" i="2"/>
  <c r="G97" i="2"/>
  <c r="G98" i="2"/>
  <c r="G99" i="2"/>
  <c r="G100" i="2"/>
  <c r="G101" i="2"/>
  <c r="G102" i="2"/>
  <c r="F105" i="2"/>
  <c r="I67" i="2" l="1"/>
  <c r="I63" i="2"/>
  <c r="I39" i="2"/>
  <c r="I47" i="2"/>
  <c r="I102" i="2"/>
  <c r="I98" i="2"/>
  <c r="I70" i="2"/>
  <c r="I66" i="2"/>
  <c r="I52" i="2"/>
  <c r="I48" i="2"/>
  <c r="I40" i="2"/>
  <c r="I36" i="2"/>
  <c r="I101" i="2"/>
  <c r="I97" i="2"/>
  <c r="I100" i="2"/>
  <c r="I96" i="2"/>
  <c r="I99" i="2"/>
  <c r="I95" i="2"/>
  <c r="I86" i="2"/>
  <c r="I69" i="2"/>
  <c r="I65" i="2"/>
  <c r="I104" i="2"/>
  <c r="I68" i="2"/>
  <c r="I54" i="2"/>
  <c r="I50" i="2"/>
  <c r="F57" i="2"/>
  <c r="I38" i="2"/>
  <c r="I34" i="2"/>
  <c r="I79" i="2"/>
  <c r="F89" i="2"/>
  <c r="F106" i="2" s="1"/>
  <c r="H154" i="2"/>
  <c r="F139" i="2"/>
  <c r="G88" i="2"/>
  <c r="Z7" i="4" s="1"/>
  <c r="AE7" i="4" s="1"/>
  <c r="I77" i="2"/>
  <c r="G41" i="2"/>
  <c r="K7" i="4" s="1"/>
  <c r="J7" i="4" s="1"/>
  <c r="I32" i="2"/>
  <c r="G27" i="2"/>
  <c r="F7" i="4" s="1"/>
  <c r="E7" i="4" s="1"/>
  <c r="G7" i="4" s="1"/>
  <c r="I18" i="2"/>
  <c r="G72" i="2"/>
  <c r="U7" i="4" s="1"/>
  <c r="T7" i="4" s="1"/>
  <c r="I61" i="2"/>
  <c r="G56" i="2"/>
  <c r="I46" i="2"/>
  <c r="I154" i="2"/>
  <c r="I113" i="2"/>
  <c r="I103" i="2"/>
  <c r="H88" i="2"/>
  <c r="H56" i="2"/>
  <c r="I84" i="2"/>
  <c r="I82" i="2"/>
  <c r="I80" i="2"/>
  <c r="F73" i="2"/>
  <c r="F42" i="2"/>
  <c r="H41" i="2"/>
  <c r="H27" i="2"/>
  <c r="F28" i="2"/>
  <c r="I85" i="2"/>
  <c r="I83" i="2"/>
  <c r="I81" i="2"/>
  <c r="H72" i="2"/>
  <c r="F122" i="2"/>
  <c r="F155" i="2"/>
  <c r="G121" i="2"/>
  <c r="I110" i="2"/>
  <c r="H121" i="2"/>
  <c r="I115" i="2"/>
  <c r="I111" i="2"/>
  <c r="H105" i="2"/>
  <c r="I117" i="2"/>
  <c r="I118" i="2"/>
  <c r="I116" i="2"/>
  <c r="I114" i="2"/>
  <c r="I112" i="2"/>
  <c r="G105" i="2"/>
  <c r="I94" i="2"/>
  <c r="I72" i="2" l="1"/>
  <c r="L7" i="4"/>
  <c r="K14" i="4" s="1"/>
  <c r="K22" i="4" s="1"/>
  <c r="M7" i="4" s="1"/>
  <c r="I105" i="2"/>
  <c r="I56" i="2"/>
  <c r="G57" i="2"/>
  <c r="P7" i="4"/>
  <c r="O7" i="4" s="1"/>
  <c r="Q7" i="4" s="1"/>
  <c r="AD7" i="4"/>
  <c r="AU7" i="4" s="1"/>
  <c r="Y7" i="4"/>
  <c r="AA7" i="4" s="1"/>
  <c r="I27" i="2"/>
  <c r="G28" i="2"/>
  <c r="G42" i="2"/>
  <c r="I41" i="2"/>
  <c r="G139" i="2"/>
  <c r="G73" i="2"/>
  <c r="G89" i="2"/>
  <c r="G106" i="2" s="1"/>
  <c r="I88" i="2"/>
  <c r="G122" i="2"/>
  <c r="G155" i="2"/>
  <c r="I121" i="2"/>
  <c r="AK7" i="4" l="1"/>
  <c r="L14" i="4"/>
  <c r="Q14" i="4" s="1"/>
  <c r="AF10" i="4"/>
  <c r="AU10" i="4" s="1"/>
  <c r="V7" i="4"/>
  <c r="BF10" i="4" l="1"/>
  <c r="BF22" i="4" s="1"/>
  <c r="AU22" i="4"/>
  <c r="L22" i="4"/>
  <c r="N7" i="4" s="1"/>
  <c r="S7" i="4" s="1"/>
  <c r="AQ22" i="4"/>
  <c r="AF22" i="4"/>
  <c r="AG7" i="4" s="1"/>
  <c r="V14" i="4"/>
  <c r="Q22" i="4"/>
  <c r="AA14" i="4" l="1"/>
  <c r="AA22" i="4" s="1"/>
  <c r="AC7" i="4" s="1"/>
  <c r="AH7" i="4" s="1"/>
  <c r="AX7" i="4" s="1"/>
  <c r="V22" i="4"/>
  <c r="X7" i="4" s="1"/>
  <c r="BC7" i="4" l="1"/>
  <c r="BM7" i="4" l="1"/>
  <c r="BR7" i="4" s="1"/>
  <c r="BW7" i="4" s="1"/>
  <c r="CB7" i="4" s="1"/>
  <c r="CL7" i="4" s="1"/>
</calcChain>
</file>

<file path=xl/sharedStrings.xml><?xml version="1.0" encoding="utf-8"?>
<sst xmlns="http://schemas.openxmlformats.org/spreadsheetml/2006/main" count="720" uniqueCount="197">
  <si>
    <t>Planilha de Controle de Contratos</t>
  </si>
  <si>
    <t>CONTRATO 36/2017</t>
  </si>
  <si>
    <t>Contrato 36/2017</t>
  </si>
  <si>
    <t>Alteração Contratual</t>
  </si>
  <si>
    <t>Tempo</t>
  </si>
  <si>
    <t>Valor Global</t>
  </si>
  <si>
    <t>Valor mensal</t>
  </si>
  <si>
    <t>Acréscimo %</t>
  </si>
  <si>
    <t>Supressão %</t>
  </si>
  <si>
    <t>GRUPO 5 – Santa Luzia</t>
  </si>
  <si>
    <t>SEI</t>
  </si>
  <si>
    <t>ITEM</t>
  </si>
  <si>
    <t>Observação</t>
  </si>
  <si>
    <t>Valor inicial do Contrato</t>
  </si>
  <si>
    <t>01/07/2017 a 30/06/2018</t>
  </si>
  <si>
    <t>CATEGORIA FUNCIONAL</t>
  </si>
  <si>
    <t>QUANT. POSTOS</t>
  </si>
  <si>
    <t>Valor Unitário Mensal</t>
  </si>
  <si>
    <t>Valor Global Mensal</t>
  </si>
  <si>
    <t>Valor Global Anual</t>
  </si>
  <si>
    <t>Auxiliar de limpeza I</t>
  </si>
  <si>
    <t>Auxiliar de limpeza II (com insalubridade)</t>
  </si>
  <si>
    <t>Zelador</t>
  </si>
  <si>
    <t>Motorista (Carteira B)</t>
  </si>
  <si>
    <t>Porteiro</t>
  </si>
  <si>
    <t>Vigia diurno</t>
  </si>
  <si>
    <t>Vigia Noturno</t>
  </si>
  <si>
    <t>Capineiro</t>
  </si>
  <si>
    <t>Diárias, horas-extras e adicional noturno para motorista</t>
  </si>
  <si>
    <t>TOTAL</t>
  </si>
  <si>
    <t>01/07/2018 a 30/06/2019</t>
  </si>
  <si>
    <t>23716.000230/2018-81</t>
  </si>
  <si>
    <t>23716.000430/2018-16</t>
  </si>
  <si>
    <t>23716.001096/2018-08</t>
  </si>
  <si>
    <t>Subrogação - 18/02/19</t>
  </si>
  <si>
    <t>Apólice Garantia 1 - 23-08-17</t>
  </si>
  <si>
    <t>01/07/2019 a 30/06/2020</t>
  </si>
  <si>
    <t>Apólice Garantia 2 - 15-03-19</t>
  </si>
  <si>
    <t>Apólice Garantia 3 - 23-05-19</t>
  </si>
  <si>
    <t>23716.000485/2019-99</t>
  </si>
  <si>
    <t>Apólice Garantia 4 - 11-09-19</t>
  </si>
  <si>
    <t>novo valor mensal</t>
  </si>
  <si>
    <t>novo valor anual</t>
  </si>
  <si>
    <t>Valor do Termo</t>
  </si>
  <si>
    <t>Valor Acumulado</t>
  </si>
  <si>
    <t xml:space="preserve">Valor total do Contrato </t>
  </si>
  <si>
    <t>Horas-extras e Adicional noturno para motorista</t>
  </si>
  <si>
    <t>Diparias para Motorista</t>
  </si>
  <si>
    <t>Auxiliar de limpeza I com Ser. Copeiragem (acumulo de função)</t>
  </si>
  <si>
    <t>Valor Unitário Mensal (R$)</t>
  </si>
  <si>
    <t>Valor Global Mensal (R$)</t>
  </si>
  <si>
    <t>Valor Global Anual (R$)</t>
  </si>
  <si>
    <t>Diárias para Motorista</t>
  </si>
  <si>
    <t>23716.001388/2019-13</t>
  </si>
  <si>
    <t>01/07/2020 a 30/06/2021</t>
  </si>
  <si>
    <t>23716.000310/2020-15</t>
  </si>
  <si>
    <t>23716.000208/2020-10</t>
  </si>
  <si>
    <t>23716.000204/2020-31</t>
  </si>
  <si>
    <t>Apólice Garantia 5 - 28-05-20</t>
  </si>
  <si>
    <t xml:space="preserve">Acréscimo </t>
  </si>
  <si>
    <t>TA 01/2017 - 01/11/17</t>
  </si>
  <si>
    <t>TA 02/2017 - 08/11/17</t>
  </si>
  <si>
    <t xml:space="preserve"> Repactuação </t>
  </si>
  <si>
    <t>1º Apost - 03/01/2018</t>
  </si>
  <si>
    <t>TA 01/2018 - 01/09/17</t>
  </si>
  <si>
    <t>TA 02/2018 - 01/09/17</t>
  </si>
  <si>
    <t xml:space="preserve">Repactuação </t>
  </si>
  <si>
    <t xml:space="preserve">Prorrogação </t>
  </si>
  <si>
    <t>TA 03/2018 - 06/04/2018</t>
  </si>
  <si>
    <t>2º Apost - 14/06/2018</t>
  </si>
  <si>
    <t>3º Apost - 19/07/2018</t>
  </si>
  <si>
    <t>Portaria 1244 - 18/09/18</t>
  </si>
  <si>
    <t xml:space="preserve">Fiscal </t>
  </si>
  <si>
    <t>O Contrato é de SLZ, agora</t>
  </si>
  <si>
    <t>Seguro 1</t>
  </si>
  <si>
    <t>TA 06/2019 - 24/04/2019</t>
  </si>
  <si>
    <t>Seguro 2</t>
  </si>
  <si>
    <t>Seguro 3</t>
  </si>
  <si>
    <t>4º Apost - 13/08/2019</t>
  </si>
  <si>
    <t>Seguro 4</t>
  </si>
  <si>
    <t>TA 08/2020 - 02/04/2020</t>
  </si>
  <si>
    <t>Seguro 5</t>
  </si>
  <si>
    <t>Reequilíbrio Econômico</t>
  </si>
  <si>
    <t>TA 09/2020  - 29/06/2020</t>
  </si>
  <si>
    <t>Repactuação</t>
  </si>
  <si>
    <t>5º Apost - 26/06/2020</t>
  </si>
  <si>
    <t>DIFERENÇA MENSAL DOS VALORES</t>
  </si>
  <si>
    <t>DIFERENÇA ANUAL DOS VALORES</t>
  </si>
  <si>
    <t>TERMO ADITIVO 01/2017 - ACRÉSCIMO - a partir de 01/11/2017</t>
  </si>
  <si>
    <t xml:space="preserve">DIFERENÇA MENSAL DOS VALORES
</t>
  </si>
  <si>
    <t>TERMO ADITIVO 02/2017 - ACRÉSCIMO - a partir de 08/11/2017</t>
  </si>
  <si>
    <t>TERMO ADITIVO 01/2018 - Acréscimo de função no item (auxiliar de limpeza) que foi subdividido - a partir de 01/09/2017</t>
  </si>
  <si>
    <t>TERMO ADITIVO 02/2018 - Acréscimo de função no item (zelador) -  a partir de 01/09/2017</t>
  </si>
  <si>
    <t>2º PARTE - a partir de 01/03/2018</t>
  </si>
  <si>
    <t xml:space="preserve">Correção do 2º Apostilamento </t>
  </si>
  <si>
    <t>3º APOSTILAMENTO - REPACTUAÇÃO</t>
  </si>
  <si>
    <t>23716.000499/2019-11</t>
  </si>
  <si>
    <t>Auxiliar de limpeza I com Ser. Portaria (acumulo de função)</t>
  </si>
  <si>
    <t>Porteiro até às 23h</t>
  </si>
  <si>
    <t>TERMO ADITIVO 09/2020 - Reequilíbrio Econômico -  a partir de 01/01/2020</t>
  </si>
  <si>
    <t>5º APOSTILAMENTO - REPACTUAÇÃO</t>
  </si>
  <si>
    <t xml:space="preserve">1º PARTE - a partir de 01/01/2020 </t>
  </si>
  <si>
    <t>2º PARTE - a partir de 01/02/2020</t>
  </si>
  <si>
    <t>1º PARTE - a partir de 01/01/2018 a 28/02/2018</t>
  </si>
  <si>
    <t>TA 07/2019 - 16/12/19</t>
  </si>
  <si>
    <t>TERMO ADITIVO 07/2019 - Acréscimo de função nos itens (Auxiliar de Limpeza e Porteiro ) -  a partir de 16/12/2019</t>
  </si>
  <si>
    <t>4º APOSTILAMENTO - REPACTUAÇÃO - a partir de 01/01/2019</t>
  </si>
  <si>
    <t>Valor Mensal</t>
  </si>
  <si>
    <t>Valor Anual</t>
  </si>
  <si>
    <t>Diferença Mensal</t>
  </si>
  <si>
    <t>Cronograma das parcelas</t>
  </si>
  <si>
    <t>Parcela nº</t>
  </si>
  <si>
    <t>Valor Parcela</t>
  </si>
  <si>
    <t>Diferença</t>
  </si>
  <si>
    <t>MAR</t>
  </si>
  <si>
    <t>1º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</si>
  <si>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</si>
  <si>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</si>
  <si>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</si>
  <si>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</si>
  <si>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</si>
  <si>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</si>
  <si>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</si>
  <si>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</si>
  <si>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</si>
  <si>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JAN</t>
  </si>
  <si>
    <t>FEV</t>
  </si>
  <si>
    <t>ultimo dia do período calculado</t>
  </si>
  <si>
    <t>d-1 do INÍCIO do período calculado</t>
  </si>
  <si>
    <t>entende-se do período proporcional</t>
  </si>
  <si>
    <t>Aditivo 01/2018 - Acréscimo</t>
  </si>
  <si>
    <t>Inserir data fim da parcela proporcional</t>
  </si>
  <si>
    <t>Aditivo 01/2017 - Acréscimo</t>
  </si>
  <si>
    <t>Vigência  a partir de 01/11/2017</t>
  </si>
  <si>
    <t>Aditivo 02/2017 - Acréscimo</t>
  </si>
  <si>
    <t>Vigência  a partir de 08/11/2017</t>
  </si>
  <si>
    <t>1º Apost - Repactuação</t>
  </si>
  <si>
    <t>Vigência  a partir de 01/09/2017</t>
  </si>
  <si>
    <t>Aditivo 02/2018 - Acréscimo</t>
  </si>
  <si>
    <t>TERCEIRO APOSTILAMENTO - REPACTUAÇÃO</t>
  </si>
  <si>
    <t>Valor do Período</t>
  </si>
  <si>
    <t>1º APOSTILAMENTO - REPACTUAÇÃO - a partir de 01/07/2017</t>
  </si>
  <si>
    <t>Vigência a partir de 01/07/2017</t>
  </si>
  <si>
    <t>2º</t>
  </si>
  <si>
    <t>Aditivo 03/2018 - Prorrogação</t>
  </si>
  <si>
    <t>Vigência 01/07/2018 até 30/06/2019</t>
  </si>
  <si>
    <t>2º APOSTILAMENTO ( Corrigido pelo 3º APOSTILAMENTO) - REPACTUAÇÃO</t>
  </si>
  <si>
    <t>1º Período 01/01/2018 a 28/02/2018</t>
  </si>
  <si>
    <t>Vigência a partir de 01/01/2018</t>
  </si>
  <si>
    <t>3º</t>
  </si>
  <si>
    <t>Aditivo 06/2019 - Prorrogação</t>
  </si>
  <si>
    <t>Vigência 01/07/2019 até 30/06/2020</t>
  </si>
  <si>
    <t>4º Apost - Repactuação</t>
  </si>
  <si>
    <t>Aditivo 07/2019 - Acréscimo</t>
  </si>
  <si>
    <t>Vigência  a partir de 16/12/2019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</si>
  <si>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</si>
  <si>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</si>
  <si>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</si>
  <si>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</si>
  <si>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</si>
  <si>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</si>
  <si>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</si>
  <si>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</si>
  <si>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</si>
  <si>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</si>
  <si>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</si>
  <si>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 xml:space="preserve">Aditivo 08/2019 - Prorrogação </t>
  </si>
  <si>
    <t>Vigência 01/07/2020 a 30/06/2021</t>
  </si>
  <si>
    <t>15º</t>
  </si>
  <si>
    <t>Aditivo 09/2020 - Reequilíbrio</t>
  </si>
  <si>
    <t>Vigência  a partir de 01/01/2020</t>
  </si>
  <si>
    <t>Vigência a partir de 01/01/2020</t>
  </si>
  <si>
    <t xml:space="preserve">1º Período 01/01/2020 </t>
  </si>
  <si>
    <t>2º Período a partir de 01/02/2020</t>
  </si>
  <si>
    <t>2º Período a partir de 01/03/2018 a 30/06/2018</t>
  </si>
  <si>
    <t>23208.003903/2018-30</t>
  </si>
  <si>
    <t>2º PARTE - a partir de 01/03/2018 a 30/06/2018</t>
  </si>
  <si>
    <t>3º Período a partir de 01/07/2018 a 30/06/2019</t>
  </si>
  <si>
    <t xml:space="preserve">Vigência a partir de 01/01/2019 </t>
  </si>
  <si>
    <t>1º Período 01/01/2019 a 30/06/2019</t>
  </si>
  <si>
    <t>2º Período 01/07/2019 a 30/06/2020</t>
  </si>
  <si>
    <t>3º PARTE - a partir de 01/07/2018 a 30/06/2019</t>
  </si>
  <si>
    <t>Cronograma</t>
  </si>
  <si>
    <t>Período</t>
  </si>
  <si>
    <t>Valor</t>
  </si>
  <si>
    <t>01/08/2020 a 30/08/2020</t>
  </si>
  <si>
    <t>01/07/2020 a 30/07/2020</t>
  </si>
  <si>
    <t>01/10/2020 a 30/10/2020</t>
  </si>
  <si>
    <t>01/09/2020 a 30/09/2020</t>
  </si>
  <si>
    <t>01/11/2020 a 30/11/2020</t>
  </si>
  <si>
    <t>01/12/2020 a 30/12/2020</t>
  </si>
  <si>
    <t>01/01/2021 a 30/01/2021</t>
  </si>
  <si>
    <t>01/02/2021 a 30/02/2021</t>
  </si>
  <si>
    <t>01/03/2021 a 30/03/2021</t>
  </si>
  <si>
    <t>01/04/2021 a 30/04/2021</t>
  </si>
  <si>
    <t>01/05/2021 a 30/05/2021</t>
  </si>
  <si>
    <t>01/06/2021 a 30/06/2021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</si>
</sst>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\ * #,##0.00_-;\-&quot;R$&quot;\ * #,##0.00_-;_-&quot;R$&quot;\ * &quot;-&quot;??_-;_-@"/>
    <numFmt numFmtId="165" formatCode="_-* #,##0.00_-;\-* #,##0.00_-;_-* &quot;-&quot;??_-;_-@"/>
    <numFmt numFmtId="166" formatCode="&quot;R$&quot;#,##0.00;[Red]\-&quot;R$&quot;#,##0.00"/>
    <numFmt numFmtId="167" formatCode="0.0000%"/>
    <numFmt numFmtId="168" formatCode="0.0%"/>
    <numFmt numFmtId="169" formatCode="_-&quot;R$&quot;* #,##0.00_-;\-&quot;R$&quot;* #,##0.00_-;_-&quot;R$&quot;* &quot;-&quot;??_-;_-@"/>
    <numFmt numFmtId="170" formatCode="&quot;R$&quot;\ #,##0.00"/>
    <numFmt numFmtId="171" formatCode="_-&quot;R$&quot;\ * #,##0.0000_-;\-&quot;R$&quot;\ * #,##0.0000_-;_-&quot;R$&quot;\ * &quot;-&quot;??_-;_-@_-"/>
    <numFmt numFmtId="172" formatCode="0.0000"/>
    <numFmt numFmtId="173" formatCode="_-&quot;R$&quot;* #,##0.00_-;\-&quot;R$&quot;* #,##0.00_-;_-&quot;R$&quot;* &quot;-&quot;??_-;_-@_-"/>
    <numFmt numFmtId="174" formatCode="dd/mm/yy;@"/>
  </numFmts>
  <fonts count="32" x14ac:knownFonts="1">
    <font>
      <sz val="11"/>
      <color theme="1"/>
      <name val="Arial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color rgb="FF00B0F0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sz val="11"/>
      <name val="Arial"/>
      <family val="2"/>
    </font>
    <font>
      <b/>
      <sz val="11"/>
      <color rgb="FF00B0F0"/>
      <name val="Calibri"/>
      <family val="2"/>
    </font>
    <font>
      <b/>
      <sz val="11"/>
      <color rgb="FFFF0000"/>
      <name val="Calibri"/>
      <family val="2"/>
    </font>
    <font>
      <sz val="11"/>
      <name val="Arial"/>
      <family val="2"/>
    </font>
    <font>
      <sz val="11"/>
      <color rgb="FF00B0F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Arial"/>
      <family val="2"/>
    </font>
    <font>
      <sz val="11"/>
      <color theme="1"/>
      <name val="Calibri"/>
      <family val="2"/>
    </font>
    <font>
      <b/>
      <sz val="11"/>
      <color rgb="FF00000A"/>
      <name val="Calibri"/>
      <family val="2"/>
    </font>
    <font>
      <sz val="11"/>
      <color rgb="FF00000A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A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00FF00"/>
        <bgColor rgb="FF00FF00"/>
      </patternFill>
    </fill>
    <fill>
      <patternFill patternType="solid">
        <fgColor rgb="FFDDD9C3"/>
        <bgColor rgb="FFDDD9C3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C6D9F0"/>
      </patternFill>
    </fill>
    <fill>
      <patternFill patternType="solid">
        <fgColor theme="0"/>
        <bgColor rgb="FFFF0000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8D8D8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</fills>
  <borders count="10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indexed="64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/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FF0000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22" fillId="0" borderId="0" applyFont="0" applyFill="0" applyBorder="0" applyAlignment="0" applyProtection="0"/>
    <xf numFmtId="165" fontId="23" fillId="0" borderId="8" applyFont="0" applyFill="0" applyBorder="0" applyAlignment="0" applyProtection="0"/>
    <xf numFmtId="44" fontId="22" fillId="0" borderId="0" applyFont="0" applyFill="0" applyBorder="0" applyAlignment="0" applyProtection="0"/>
  </cellStyleXfs>
  <cellXfs count="441">
    <xf numFmtId="0" fontId="0" fillId="0" borderId="0" xfId="0" applyFont="1" applyAlignme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5" xfId="0" applyFont="1" applyBorder="1"/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165" fontId="1" fillId="0" borderId="5" xfId="0" applyNumberFormat="1" applyFont="1" applyBorder="1"/>
    <xf numFmtId="165" fontId="5" fillId="0" borderId="5" xfId="0" applyNumberFormat="1" applyFont="1" applyBorder="1"/>
    <xf numFmtId="0" fontId="11" fillId="5" borderId="5" xfId="0" applyFont="1" applyFill="1" applyBorder="1" applyAlignment="1">
      <alignment vertical="center" wrapText="1"/>
    </xf>
    <xf numFmtId="0" fontId="11" fillId="5" borderId="6" xfId="0" applyFont="1" applyFill="1" applyBorder="1" applyAlignment="1">
      <alignment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left" vertical="center" wrapText="1"/>
    </xf>
    <xf numFmtId="0" fontId="12" fillId="5" borderId="9" xfId="0" applyFont="1" applyFill="1" applyBorder="1" applyAlignment="1">
      <alignment horizontal="center" vertical="center" wrapText="1"/>
    </xf>
    <xf numFmtId="166" fontId="12" fillId="5" borderId="9" xfId="0" applyNumberFormat="1" applyFont="1" applyFill="1" applyBorder="1" applyAlignment="1">
      <alignment horizontal="righ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left" vertical="center" wrapText="1"/>
    </xf>
    <xf numFmtId="0" fontId="12" fillId="8" borderId="9" xfId="0" applyFont="1" applyFill="1" applyBorder="1" applyAlignment="1">
      <alignment horizontal="center" vertical="center" wrapText="1"/>
    </xf>
    <xf numFmtId="166" fontId="12" fillId="8" borderId="9" xfId="0" applyNumberFormat="1" applyFont="1" applyFill="1" applyBorder="1" applyAlignment="1">
      <alignment horizontal="right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left" vertical="center" wrapText="1"/>
    </xf>
    <xf numFmtId="166" fontId="15" fillId="5" borderId="9" xfId="0" applyNumberFormat="1" applyFont="1" applyFill="1" applyBorder="1" applyAlignment="1">
      <alignment horizontal="left" vertical="center" wrapText="1"/>
    </xf>
    <xf numFmtId="170" fontId="1" fillId="0" borderId="0" xfId="0" applyNumberFormat="1" applyFont="1" applyAlignment="1">
      <alignment vertical="center"/>
    </xf>
    <xf numFmtId="169" fontId="1" fillId="0" borderId="0" xfId="0" applyNumberFormat="1" applyFont="1" applyAlignment="1">
      <alignment vertical="center"/>
    </xf>
    <xf numFmtId="166" fontId="12" fillId="0" borderId="10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165" fontId="12" fillId="0" borderId="10" xfId="0" applyNumberFormat="1" applyFont="1" applyBorder="1" applyAlignment="1">
      <alignment horizontal="right" vertical="center" wrapText="1"/>
    </xf>
    <xf numFmtId="165" fontId="11" fillId="0" borderId="10" xfId="0" applyNumberFormat="1" applyFont="1" applyBorder="1" applyAlignment="1">
      <alignment horizontal="right" vertical="center" wrapText="1"/>
    </xf>
    <xf numFmtId="165" fontId="12" fillId="0" borderId="5" xfId="0" applyNumberFormat="1" applyFont="1" applyBorder="1" applyAlignment="1">
      <alignment horizontal="right" vertical="center" wrapText="1"/>
    </xf>
    <xf numFmtId="0" fontId="1" fillId="2" borderId="1" xfId="0" applyFont="1" applyFill="1" applyBorder="1"/>
    <xf numFmtId="0" fontId="0" fillId="0" borderId="15" xfId="0" applyFont="1" applyBorder="1" applyAlignment="1"/>
    <xf numFmtId="0" fontId="5" fillId="3" borderId="15" xfId="0" applyFont="1" applyFill="1" applyBorder="1" applyAlignment="1">
      <alignment vertical="center"/>
    </xf>
    <xf numFmtId="164" fontId="1" fillId="3" borderId="15" xfId="0" applyNumberFormat="1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10" fontId="3" fillId="3" borderId="15" xfId="0" applyNumberFormat="1" applyFont="1" applyFill="1" applyBorder="1" applyAlignment="1">
      <alignment vertical="center"/>
    </xf>
    <xf numFmtId="167" fontId="4" fillId="3" borderId="15" xfId="0" applyNumberFormat="1" applyFont="1" applyFill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/>
    <xf numFmtId="0" fontId="1" fillId="0" borderId="8" xfId="0" applyFont="1" applyBorder="1" applyAlignment="1">
      <alignment vertical="center"/>
    </xf>
    <xf numFmtId="0" fontId="1" fillId="9" borderId="0" xfId="0" applyFont="1" applyFill="1" applyAlignment="1">
      <alignment vertical="center"/>
    </xf>
    <xf numFmtId="164" fontId="1" fillId="9" borderId="0" xfId="0" applyNumberFormat="1" applyFont="1" applyFill="1" applyAlignment="1">
      <alignment vertical="center"/>
    </xf>
    <xf numFmtId="10" fontId="3" fillId="9" borderId="0" xfId="0" applyNumberFormat="1" applyFont="1" applyFill="1" applyAlignment="1">
      <alignment vertical="center"/>
    </xf>
    <xf numFmtId="164" fontId="4" fillId="9" borderId="0" xfId="0" applyNumberFormat="1" applyFont="1" applyFill="1" applyAlignment="1">
      <alignment vertical="center"/>
    </xf>
    <xf numFmtId="168" fontId="3" fillId="9" borderId="0" xfId="0" applyNumberFormat="1" applyFont="1" applyFill="1" applyAlignment="1">
      <alignment vertical="center"/>
    </xf>
    <xf numFmtId="0" fontId="4" fillId="9" borderId="0" xfId="0" applyFont="1" applyFill="1" applyAlignment="1">
      <alignment vertical="center"/>
    </xf>
    <xf numFmtId="0" fontId="3" fillId="9" borderId="0" xfId="0" applyFont="1" applyFill="1" applyAlignment="1">
      <alignment vertical="center"/>
    </xf>
    <xf numFmtId="0" fontId="1" fillId="9" borderId="8" xfId="0" applyFont="1" applyFill="1" applyBorder="1" applyAlignment="1">
      <alignment vertical="center"/>
    </xf>
    <xf numFmtId="0" fontId="2" fillId="9" borderId="8" xfId="0" applyFont="1" applyFill="1" applyBorder="1" applyAlignment="1">
      <alignment vertical="center"/>
    </xf>
    <xf numFmtId="0" fontId="3" fillId="9" borderId="8" xfId="0" applyFont="1" applyFill="1" applyBorder="1" applyAlignment="1">
      <alignment vertical="center"/>
    </xf>
    <xf numFmtId="0" fontId="4" fillId="9" borderId="8" xfId="0" applyFont="1" applyFill="1" applyBorder="1" applyAlignment="1">
      <alignment vertical="center"/>
    </xf>
    <xf numFmtId="0" fontId="0" fillId="9" borderId="0" xfId="0" applyFont="1" applyFill="1" applyAlignment="1"/>
    <xf numFmtId="4" fontId="1" fillId="0" borderId="8" xfId="0" applyNumberFormat="1" applyFont="1" applyBorder="1" applyAlignment="1">
      <alignment vertical="center"/>
    </xf>
    <xf numFmtId="0" fontId="1" fillId="0" borderId="16" xfId="0" applyFont="1" applyBorder="1" applyAlignment="1">
      <alignment vertical="center" wrapText="1"/>
    </xf>
    <xf numFmtId="4" fontId="1" fillId="0" borderId="16" xfId="0" applyNumberFormat="1" applyFont="1" applyBorder="1" applyAlignment="1">
      <alignment vertical="center"/>
    </xf>
    <xf numFmtId="0" fontId="0" fillId="0" borderId="8" xfId="0" applyFont="1" applyBorder="1" applyAlignment="1"/>
    <xf numFmtId="0" fontId="5" fillId="10" borderId="15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vertical="center"/>
    </xf>
    <xf numFmtId="164" fontId="1" fillId="0" borderId="15" xfId="0" applyNumberFormat="1" applyFont="1" applyBorder="1" applyAlignment="1">
      <alignment vertical="center"/>
    </xf>
    <xf numFmtId="14" fontId="1" fillId="0" borderId="15" xfId="0" applyNumberFormat="1" applyFont="1" applyBorder="1" applyAlignment="1">
      <alignment vertical="center"/>
    </xf>
    <xf numFmtId="10" fontId="3" fillId="0" borderId="15" xfId="0" applyNumberFormat="1" applyFont="1" applyBorder="1" applyAlignment="1">
      <alignment vertical="center"/>
    </xf>
    <xf numFmtId="10" fontId="4" fillId="0" borderId="15" xfId="0" applyNumberFormat="1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14" fillId="0" borderId="15" xfId="0" applyFont="1" applyBorder="1" applyAlignment="1"/>
    <xf numFmtId="0" fontId="13" fillId="7" borderId="15" xfId="0" applyFont="1" applyFill="1" applyBorder="1" applyAlignment="1">
      <alignment vertical="center"/>
    </xf>
    <xf numFmtId="0" fontId="6" fillId="0" borderId="15" xfId="0" applyFont="1" applyBorder="1"/>
    <xf numFmtId="4" fontId="1" fillId="0" borderId="15" xfId="0" applyNumberFormat="1" applyFont="1" applyBorder="1" applyAlignment="1">
      <alignment vertical="center"/>
    </xf>
    <xf numFmtId="0" fontId="14" fillId="0" borderId="15" xfId="0" applyFont="1" applyBorder="1"/>
    <xf numFmtId="0" fontId="17" fillId="4" borderId="15" xfId="0" applyFont="1" applyFill="1" applyBorder="1" applyAlignment="1">
      <alignment vertical="center"/>
    </xf>
    <xf numFmtId="164" fontId="18" fillId="0" borderId="15" xfId="0" applyNumberFormat="1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6" fillId="11" borderId="15" xfId="0" applyFont="1" applyFill="1" applyBorder="1" applyAlignment="1">
      <alignment vertical="center"/>
    </xf>
    <xf numFmtId="0" fontId="0" fillId="9" borderId="8" xfId="0" applyFont="1" applyFill="1" applyBorder="1" applyAlignment="1"/>
    <xf numFmtId="0" fontId="1" fillId="9" borderId="0" xfId="0" applyFont="1" applyFill="1" applyAlignment="1">
      <alignment vertical="center" wrapText="1"/>
    </xf>
    <xf numFmtId="0" fontId="1" fillId="13" borderId="1" xfId="0" applyFont="1" applyFill="1" applyBorder="1"/>
    <xf numFmtId="0" fontId="15" fillId="14" borderId="8" xfId="0" applyFont="1" applyFill="1" applyBorder="1" applyAlignment="1">
      <alignment horizontal="left" vertical="center" wrapText="1"/>
    </xf>
    <xf numFmtId="0" fontId="6" fillId="9" borderId="8" xfId="0" applyFont="1" applyFill="1" applyBorder="1"/>
    <xf numFmtId="0" fontId="15" fillId="14" borderId="8" xfId="0" applyFont="1" applyFill="1" applyBorder="1" applyAlignment="1">
      <alignment horizontal="center" vertical="center" wrapText="1"/>
    </xf>
    <xf numFmtId="0" fontId="16" fillId="14" borderId="8" xfId="0" applyFont="1" applyFill="1" applyBorder="1" applyAlignment="1">
      <alignment horizontal="left" vertical="center" wrapText="1"/>
    </xf>
    <xf numFmtId="8" fontId="1" fillId="9" borderId="0" xfId="0" applyNumberFormat="1" applyFont="1" applyFill="1" applyAlignment="1">
      <alignment vertical="center"/>
    </xf>
    <xf numFmtId="0" fontId="11" fillId="5" borderId="12" xfId="0" applyFont="1" applyFill="1" applyBorder="1" applyAlignment="1">
      <alignment horizontal="center" vertical="center" wrapText="1"/>
    </xf>
    <xf numFmtId="166" fontId="12" fillId="5" borderId="13" xfId="0" applyNumberFormat="1" applyFont="1" applyFill="1" applyBorder="1" applyAlignment="1">
      <alignment horizontal="right" vertical="center" wrapText="1"/>
    </xf>
    <xf numFmtId="166" fontId="12" fillId="8" borderId="13" xfId="0" applyNumberFormat="1" applyFont="1" applyFill="1" applyBorder="1" applyAlignment="1">
      <alignment horizontal="right" vertical="center" wrapText="1"/>
    </xf>
    <xf numFmtId="166" fontId="15" fillId="5" borderId="13" xfId="0" applyNumberFormat="1" applyFont="1" applyFill="1" applyBorder="1" applyAlignment="1">
      <alignment horizontal="left" vertical="center" wrapText="1"/>
    </xf>
    <xf numFmtId="0" fontId="19" fillId="12" borderId="19" xfId="0" applyFont="1" applyFill="1" applyBorder="1" applyAlignment="1">
      <alignment horizontal="center" vertical="center" wrapText="1"/>
    </xf>
    <xf numFmtId="0" fontId="19" fillId="12" borderId="20" xfId="0" applyFont="1" applyFill="1" applyBorder="1" applyAlignment="1">
      <alignment horizontal="center" vertical="center" wrapText="1"/>
    </xf>
    <xf numFmtId="8" fontId="1" fillId="0" borderId="21" xfId="0" applyNumberFormat="1" applyFont="1" applyBorder="1" applyAlignment="1">
      <alignment vertical="center"/>
    </xf>
    <xf numFmtId="8" fontId="1" fillId="0" borderId="22" xfId="0" applyNumberFormat="1" applyFont="1" applyBorder="1" applyAlignment="1">
      <alignment vertical="center"/>
    </xf>
    <xf numFmtId="8" fontId="1" fillId="0" borderId="23" xfId="0" applyNumberFormat="1" applyFont="1" applyBorder="1" applyAlignment="1">
      <alignment vertical="center"/>
    </xf>
    <xf numFmtId="8" fontId="1" fillId="0" borderId="24" xfId="0" applyNumberFormat="1" applyFont="1" applyBorder="1" applyAlignment="1">
      <alignment vertical="center"/>
    </xf>
    <xf numFmtId="166" fontId="20" fillId="14" borderId="8" xfId="0" applyNumberFormat="1" applyFont="1" applyFill="1" applyBorder="1" applyAlignment="1">
      <alignment horizontal="left" vertical="center" wrapText="1"/>
    </xf>
    <xf numFmtId="8" fontId="1" fillId="9" borderId="8" xfId="0" applyNumberFormat="1" applyFont="1" applyFill="1" applyBorder="1" applyAlignment="1">
      <alignment vertical="center"/>
    </xf>
    <xf numFmtId="0" fontId="21" fillId="8" borderId="5" xfId="0" applyFont="1" applyFill="1" applyBorder="1" applyAlignment="1">
      <alignment horizontal="left" vertical="center" wrapText="1"/>
    </xf>
    <xf numFmtId="8" fontId="1" fillId="9" borderId="21" xfId="0" applyNumberFormat="1" applyFont="1" applyFill="1" applyBorder="1" applyAlignment="1">
      <alignment vertical="center"/>
    </xf>
    <xf numFmtId="8" fontId="1" fillId="9" borderId="22" xfId="0" applyNumberFormat="1" applyFont="1" applyFill="1" applyBorder="1" applyAlignment="1">
      <alignment vertical="center"/>
    </xf>
    <xf numFmtId="8" fontId="1" fillId="9" borderId="23" xfId="0" applyNumberFormat="1" applyFont="1" applyFill="1" applyBorder="1" applyAlignment="1">
      <alignment vertical="center"/>
    </xf>
    <xf numFmtId="8" fontId="1" fillId="9" borderId="24" xfId="0" applyNumberFormat="1" applyFont="1" applyFill="1" applyBorder="1" applyAlignment="1">
      <alignment vertical="center"/>
    </xf>
    <xf numFmtId="166" fontId="1" fillId="9" borderId="0" xfId="0" applyNumberFormat="1" applyFont="1" applyFill="1" applyAlignment="1">
      <alignment vertical="center"/>
    </xf>
    <xf numFmtId="166" fontId="0" fillId="9" borderId="0" xfId="0" applyNumberFormat="1" applyFont="1" applyFill="1" applyAlignment="1"/>
    <xf numFmtId="166" fontId="12" fillId="0" borderId="13" xfId="0" applyNumberFormat="1" applyFont="1" applyBorder="1" applyAlignment="1">
      <alignment horizontal="right" vertical="center" wrapText="1"/>
    </xf>
    <xf numFmtId="166" fontId="1" fillId="11" borderId="8" xfId="0" applyNumberFormat="1" applyFont="1" applyFill="1" applyBorder="1" applyAlignment="1">
      <alignment vertical="center"/>
    </xf>
    <xf numFmtId="166" fontId="0" fillId="9" borderId="8" xfId="0" applyNumberFormat="1" applyFont="1" applyFill="1" applyBorder="1" applyAlignment="1"/>
    <xf numFmtId="0" fontId="11" fillId="5" borderId="28" xfId="0" applyFont="1" applyFill="1" applyBorder="1" applyAlignment="1">
      <alignment vertical="center" wrapText="1"/>
    </xf>
    <xf numFmtId="0" fontId="12" fillId="8" borderId="10" xfId="0" applyFont="1" applyFill="1" applyBorder="1" applyAlignment="1">
      <alignment horizontal="left" vertical="center" wrapText="1"/>
    </xf>
    <xf numFmtId="0" fontId="12" fillId="8" borderId="10" xfId="0" applyFont="1" applyFill="1" applyBorder="1" applyAlignment="1">
      <alignment horizontal="center" vertical="center" wrapText="1"/>
    </xf>
    <xf numFmtId="166" fontId="12" fillId="8" borderId="10" xfId="0" applyNumberFormat="1" applyFont="1" applyFill="1" applyBorder="1" applyAlignment="1">
      <alignment horizontal="right" vertical="center" wrapText="1"/>
    </xf>
    <xf numFmtId="0" fontId="12" fillId="5" borderId="31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left" vertical="center" wrapText="1"/>
    </xf>
    <xf numFmtId="0" fontId="12" fillId="5" borderId="10" xfId="0" applyFont="1" applyFill="1" applyBorder="1" applyAlignment="1">
      <alignment horizontal="center" vertical="center" wrapText="1"/>
    </xf>
    <xf numFmtId="166" fontId="12" fillId="5" borderId="10" xfId="0" applyNumberFormat="1" applyFont="1" applyFill="1" applyBorder="1" applyAlignment="1">
      <alignment horizontal="right" vertical="center" wrapText="1"/>
    </xf>
    <xf numFmtId="0" fontId="12" fillId="0" borderId="31" xfId="0" applyFont="1" applyBorder="1" applyAlignment="1">
      <alignment horizontal="center" vertical="center" wrapText="1"/>
    </xf>
    <xf numFmtId="0" fontId="15" fillId="5" borderId="34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left" vertical="center" wrapText="1"/>
    </xf>
    <xf numFmtId="166" fontId="15" fillId="5" borderId="34" xfId="0" applyNumberFormat="1" applyFont="1" applyFill="1" applyBorder="1" applyAlignment="1">
      <alignment horizontal="left" vertical="center" wrapText="1"/>
    </xf>
    <xf numFmtId="166" fontId="12" fillId="14" borderId="10" xfId="0" applyNumberFormat="1" applyFont="1" applyFill="1" applyBorder="1" applyAlignment="1">
      <alignment horizontal="right" vertical="center" wrapText="1"/>
    </xf>
    <xf numFmtId="0" fontId="6" fillId="9" borderId="8" xfId="0" applyFont="1" applyFill="1" applyBorder="1" applyAlignment="1"/>
    <xf numFmtId="0" fontId="5" fillId="11" borderId="8" xfId="0" applyFont="1" applyFill="1" applyBorder="1" applyAlignment="1">
      <alignment vertical="center"/>
    </xf>
    <xf numFmtId="0" fontId="19" fillId="12" borderId="37" xfId="0" applyFont="1" applyFill="1" applyBorder="1" applyAlignment="1">
      <alignment horizontal="center" vertical="center" wrapText="1"/>
    </xf>
    <xf numFmtId="0" fontId="12" fillId="8" borderId="31" xfId="0" applyFont="1" applyFill="1" applyBorder="1" applyAlignment="1">
      <alignment horizontal="center" vertical="center" wrapText="1"/>
    </xf>
    <xf numFmtId="166" fontId="15" fillId="5" borderId="40" xfId="0" applyNumberFormat="1" applyFont="1" applyFill="1" applyBorder="1" applyAlignment="1">
      <alignment horizontal="left" vertical="center" wrapText="1"/>
    </xf>
    <xf numFmtId="166" fontId="1" fillId="11" borderId="23" xfId="0" applyNumberFormat="1" applyFont="1" applyFill="1" applyBorder="1" applyAlignment="1">
      <alignment vertical="center"/>
    </xf>
    <xf numFmtId="166" fontId="1" fillId="11" borderId="24" xfId="0" applyNumberFormat="1" applyFont="1" applyFill="1" applyBorder="1" applyAlignment="1">
      <alignment vertical="center"/>
    </xf>
    <xf numFmtId="164" fontId="9" fillId="11" borderId="15" xfId="0" applyNumberFormat="1" applyFont="1" applyFill="1" applyBorder="1" applyAlignment="1">
      <alignment vertical="center"/>
    </xf>
    <xf numFmtId="164" fontId="1" fillId="11" borderId="15" xfId="0" applyNumberFormat="1" applyFont="1" applyFill="1" applyBorder="1" applyAlignment="1">
      <alignment vertical="center"/>
    </xf>
    <xf numFmtId="10" fontId="10" fillId="11" borderId="15" xfId="0" applyNumberFormat="1" applyFont="1" applyFill="1" applyBorder="1" applyAlignment="1">
      <alignment vertical="center"/>
    </xf>
    <xf numFmtId="8" fontId="0" fillId="9" borderId="0" xfId="0" applyNumberFormat="1" applyFont="1" applyFill="1" applyAlignment="1"/>
    <xf numFmtId="166" fontId="1" fillId="11" borderId="1" xfId="0" applyNumberFormat="1" applyFont="1" applyFill="1" applyBorder="1" applyAlignment="1">
      <alignment vertical="center"/>
    </xf>
    <xf numFmtId="0" fontId="15" fillId="14" borderId="1" xfId="0" applyFont="1" applyFill="1" applyBorder="1" applyAlignment="1">
      <alignment horizontal="left" vertical="center" wrapText="1"/>
    </xf>
    <xf numFmtId="0" fontId="15" fillId="14" borderId="1" xfId="0" applyFont="1" applyFill="1" applyBorder="1" applyAlignment="1">
      <alignment horizontal="center" vertical="center" wrapText="1"/>
    </xf>
    <xf numFmtId="0" fontId="16" fillId="14" borderId="1" xfId="0" applyFont="1" applyFill="1" applyBorder="1" applyAlignment="1">
      <alignment horizontal="left" vertical="center" wrapText="1"/>
    </xf>
    <xf numFmtId="166" fontId="15" fillId="14" borderId="1" xfId="0" applyNumberFormat="1" applyFont="1" applyFill="1" applyBorder="1" applyAlignment="1">
      <alignment horizontal="left" vertical="center" wrapText="1"/>
    </xf>
    <xf numFmtId="166" fontId="12" fillId="0" borderId="8" xfId="0" applyNumberFormat="1" applyFont="1" applyBorder="1" applyAlignment="1">
      <alignment horizontal="right" vertical="center" wrapText="1"/>
    </xf>
    <xf numFmtId="166" fontId="12" fillId="0" borderId="41" xfId="0" applyNumberFormat="1" applyFont="1" applyBorder="1" applyAlignment="1">
      <alignment horizontal="right" vertical="center" wrapText="1"/>
    </xf>
    <xf numFmtId="166" fontId="1" fillId="9" borderId="21" xfId="0" applyNumberFormat="1" applyFont="1" applyFill="1" applyBorder="1" applyAlignment="1">
      <alignment vertical="center"/>
    </xf>
    <xf numFmtId="166" fontId="1" fillId="9" borderId="0" xfId="0" applyNumberFormat="1" applyFont="1" applyFill="1"/>
    <xf numFmtId="40" fontId="1" fillId="11" borderId="8" xfId="0" applyNumberFormat="1" applyFont="1" applyFill="1" applyBorder="1" applyAlignment="1">
      <alignment vertical="center"/>
    </xf>
    <xf numFmtId="40" fontId="1" fillId="11" borderId="22" xfId="0" applyNumberFormat="1" applyFont="1" applyFill="1" applyBorder="1" applyAlignment="1">
      <alignment vertical="center"/>
    </xf>
    <xf numFmtId="40" fontId="1" fillId="0" borderId="22" xfId="0" applyNumberFormat="1" applyFont="1" applyBorder="1" applyAlignment="1">
      <alignment vertical="center"/>
    </xf>
    <xf numFmtId="40" fontId="1" fillId="11" borderId="24" xfId="0" applyNumberFormat="1" applyFont="1" applyFill="1" applyBorder="1" applyAlignment="1">
      <alignment vertical="center"/>
    </xf>
    <xf numFmtId="165" fontId="21" fillId="9" borderId="8" xfId="0" applyNumberFormat="1" applyFont="1" applyFill="1" applyBorder="1" applyAlignment="1">
      <alignment horizontal="right" vertical="center" wrapText="1"/>
    </xf>
    <xf numFmtId="40" fontId="1" fillId="11" borderId="38" xfId="0" applyNumberFormat="1" applyFont="1" applyFill="1" applyBorder="1" applyAlignment="1">
      <alignment vertical="center"/>
    </xf>
    <xf numFmtId="40" fontId="1" fillId="0" borderId="38" xfId="0" applyNumberFormat="1" applyFont="1" applyBorder="1" applyAlignment="1">
      <alignment vertical="center"/>
    </xf>
    <xf numFmtId="40" fontId="1" fillId="11" borderId="39" xfId="0" applyNumberFormat="1" applyFont="1" applyFill="1" applyBorder="1" applyAlignment="1">
      <alignment vertical="center"/>
    </xf>
    <xf numFmtId="0" fontId="11" fillId="5" borderId="31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left" vertical="center" wrapText="1"/>
    </xf>
    <xf numFmtId="0" fontId="12" fillId="6" borderId="10" xfId="0" applyFont="1" applyFill="1" applyBorder="1" applyAlignment="1">
      <alignment horizontal="center" vertical="center" wrapText="1"/>
    </xf>
    <xf numFmtId="165" fontId="12" fillId="6" borderId="10" xfId="0" applyNumberFormat="1" applyFont="1" applyFill="1" applyBorder="1" applyAlignment="1">
      <alignment horizontal="right" vertical="center" wrapText="1"/>
    </xf>
    <xf numFmtId="165" fontId="12" fillId="6" borderId="30" xfId="0" applyNumberFormat="1" applyFont="1" applyFill="1" applyBorder="1" applyAlignment="1">
      <alignment horizontal="right" vertical="center" wrapText="1"/>
    </xf>
    <xf numFmtId="165" fontId="12" fillId="0" borderId="30" xfId="0" applyNumberFormat="1" applyFont="1" applyBorder="1" applyAlignment="1">
      <alignment horizontal="right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left" vertical="center" wrapText="1"/>
    </xf>
    <xf numFmtId="165" fontId="11" fillId="0" borderId="30" xfId="0" applyNumberFormat="1" applyFont="1" applyBorder="1" applyAlignment="1">
      <alignment horizontal="right" vertical="center" wrapText="1"/>
    </xf>
    <xf numFmtId="0" fontId="15" fillId="14" borderId="17" xfId="0" applyFont="1" applyFill="1" applyBorder="1" applyAlignment="1">
      <alignment horizontal="center" vertical="center" wrapText="1"/>
    </xf>
    <xf numFmtId="165" fontId="21" fillId="9" borderId="18" xfId="0" applyNumberFormat="1" applyFont="1" applyFill="1" applyBorder="1" applyAlignment="1">
      <alignment horizontal="right" vertical="center" wrapText="1"/>
    </xf>
    <xf numFmtId="0" fontId="1" fillId="9" borderId="17" xfId="0" applyFont="1" applyFill="1" applyBorder="1"/>
    <xf numFmtId="0" fontId="1" fillId="9" borderId="8" xfId="0" applyFont="1" applyFill="1" applyBorder="1"/>
    <xf numFmtId="0" fontId="1" fillId="9" borderId="18" xfId="0" applyFont="1" applyFill="1" applyBorder="1"/>
    <xf numFmtId="165" fontId="12" fillId="5" borderId="10" xfId="0" applyNumberFormat="1" applyFont="1" applyFill="1" applyBorder="1" applyAlignment="1">
      <alignment horizontal="right" vertical="center" wrapText="1"/>
    </xf>
    <xf numFmtId="165" fontId="12" fillId="5" borderId="30" xfId="0" applyNumberFormat="1" applyFont="1" applyFill="1" applyBorder="1" applyAlignment="1">
      <alignment horizontal="right" vertical="center" wrapText="1"/>
    </xf>
    <xf numFmtId="0" fontId="11" fillId="15" borderId="10" xfId="0" applyFont="1" applyFill="1" applyBorder="1" applyAlignment="1">
      <alignment horizontal="center" vertical="center" wrapText="1"/>
    </xf>
    <xf numFmtId="0" fontId="5" fillId="15" borderId="11" xfId="0" applyFont="1" applyFill="1" applyBorder="1" applyAlignment="1">
      <alignment horizontal="center" vertical="center" wrapText="1"/>
    </xf>
    <xf numFmtId="0" fontId="11" fillId="15" borderId="30" xfId="0" applyFont="1" applyFill="1" applyBorder="1" applyAlignment="1">
      <alignment horizontal="center" vertical="center" wrapText="1"/>
    </xf>
    <xf numFmtId="0" fontId="1" fillId="13" borderId="8" xfId="0" applyFont="1" applyFill="1" applyBorder="1" applyAlignment="1">
      <alignment vertical="center"/>
    </xf>
    <xf numFmtId="0" fontId="1" fillId="13" borderId="1" xfId="0" applyFont="1" applyFill="1" applyBorder="1" applyAlignment="1">
      <alignment vertical="center"/>
    </xf>
    <xf numFmtId="165" fontId="1" fillId="11" borderId="22" xfId="0" applyNumberFormat="1" applyFont="1" applyFill="1" applyBorder="1" applyAlignment="1">
      <alignment vertical="center"/>
    </xf>
    <xf numFmtId="165" fontId="1" fillId="11" borderId="24" xfId="0" applyNumberFormat="1" applyFont="1" applyFill="1" applyBorder="1" applyAlignment="1">
      <alignment vertical="center"/>
    </xf>
    <xf numFmtId="0" fontId="11" fillId="5" borderId="49" xfId="0" applyFont="1" applyFill="1" applyBorder="1" applyAlignment="1">
      <alignment vertical="center" wrapText="1"/>
    </xf>
    <xf numFmtId="0" fontId="11" fillId="5" borderId="50" xfId="0" applyFont="1" applyFill="1" applyBorder="1" applyAlignment="1">
      <alignment vertical="center" wrapText="1"/>
    </xf>
    <xf numFmtId="0" fontId="5" fillId="0" borderId="51" xfId="0" applyFont="1" applyBorder="1" applyAlignment="1">
      <alignment vertical="center" wrapText="1"/>
    </xf>
    <xf numFmtId="0" fontId="11" fillId="15" borderId="50" xfId="0" applyFont="1" applyFill="1" applyBorder="1" applyAlignment="1">
      <alignment horizontal="center" vertical="center" wrapText="1"/>
    </xf>
    <xf numFmtId="165" fontId="16" fillId="5" borderId="34" xfId="0" applyNumberFormat="1" applyFont="1" applyFill="1" applyBorder="1" applyAlignment="1">
      <alignment horizontal="left" vertical="center" wrapText="1"/>
    </xf>
    <xf numFmtId="165" fontId="15" fillId="5" borderId="34" xfId="0" applyNumberFormat="1" applyFont="1" applyFill="1" applyBorder="1" applyAlignment="1">
      <alignment horizontal="left" vertical="center" wrapText="1"/>
    </xf>
    <xf numFmtId="0" fontId="12" fillId="15" borderId="10" xfId="0" applyFont="1" applyFill="1" applyBorder="1" applyAlignment="1">
      <alignment horizontal="left" vertical="center" wrapText="1"/>
    </xf>
    <xf numFmtId="0" fontId="12" fillId="15" borderId="10" xfId="0" applyFont="1" applyFill="1" applyBorder="1" applyAlignment="1">
      <alignment horizontal="center" vertical="center" wrapText="1"/>
    </xf>
    <xf numFmtId="165" fontId="12" fillId="15" borderId="10" xfId="0" applyNumberFormat="1" applyFont="1" applyFill="1" applyBorder="1" applyAlignment="1">
      <alignment horizontal="right" vertical="center" wrapText="1"/>
    </xf>
    <xf numFmtId="0" fontId="12" fillId="9" borderId="10" xfId="0" applyFont="1" applyFill="1" applyBorder="1" applyAlignment="1">
      <alignment horizontal="left" vertical="center" wrapText="1"/>
    </xf>
    <xf numFmtId="0" fontId="12" fillId="9" borderId="10" xfId="0" applyFont="1" applyFill="1" applyBorder="1" applyAlignment="1">
      <alignment horizontal="center" vertical="center" wrapText="1"/>
    </xf>
    <xf numFmtId="165" fontId="12" fillId="9" borderId="10" xfId="0" applyNumberFormat="1" applyFont="1" applyFill="1" applyBorder="1" applyAlignment="1">
      <alignment horizontal="right" vertical="center" wrapText="1"/>
    </xf>
    <xf numFmtId="165" fontId="12" fillId="14" borderId="10" xfId="0" applyNumberFormat="1" applyFont="1" applyFill="1" applyBorder="1" applyAlignment="1">
      <alignment horizontal="right" vertical="center" wrapText="1"/>
    </xf>
    <xf numFmtId="165" fontId="1" fillId="11" borderId="38" xfId="0" applyNumberFormat="1" applyFont="1" applyFill="1" applyBorder="1" applyAlignment="1">
      <alignment vertical="center"/>
    </xf>
    <xf numFmtId="165" fontId="1" fillId="11" borderId="39" xfId="0" applyNumberFormat="1" applyFont="1" applyFill="1" applyBorder="1" applyAlignment="1">
      <alignment vertical="center"/>
    </xf>
    <xf numFmtId="0" fontId="11" fillId="15" borderId="27" xfId="0" applyFont="1" applyFill="1" applyBorder="1" applyAlignment="1">
      <alignment horizontal="center" vertical="center" wrapText="1"/>
    </xf>
    <xf numFmtId="165" fontId="12" fillId="15" borderId="30" xfId="0" applyNumberFormat="1" applyFont="1" applyFill="1" applyBorder="1" applyAlignment="1">
      <alignment horizontal="right" vertical="center" wrapText="1"/>
    </xf>
    <xf numFmtId="165" fontId="12" fillId="14" borderId="30" xfId="0" applyNumberFormat="1" applyFont="1" applyFill="1" applyBorder="1" applyAlignment="1">
      <alignment horizontal="right" vertical="center" wrapText="1"/>
    </xf>
    <xf numFmtId="165" fontId="15" fillId="5" borderId="42" xfId="0" applyNumberFormat="1" applyFont="1" applyFill="1" applyBorder="1" applyAlignment="1">
      <alignment horizontal="left" vertical="center" wrapText="1"/>
    </xf>
    <xf numFmtId="165" fontId="18" fillId="13" borderId="8" xfId="0" applyNumberFormat="1" applyFont="1" applyFill="1" applyBorder="1"/>
    <xf numFmtId="43" fontId="0" fillId="9" borderId="0" xfId="0" applyNumberFormat="1" applyFont="1" applyFill="1" applyAlignment="1"/>
    <xf numFmtId="165" fontId="1" fillId="13" borderId="1" xfId="0" applyNumberFormat="1" applyFont="1" applyFill="1" applyBorder="1"/>
    <xf numFmtId="0" fontId="21" fillId="6" borderId="10" xfId="0" applyFont="1" applyFill="1" applyBorder="1" applyAlignment="1">
      <alignment horizontal="left" vertical="center" wrapText="1"/>
    </xf>
    <xf numFmtId="0" fontId="18" fillId="0" borderId="15" xfId="0" applyFont="1" applyBorder="1" applyAlignment="1"/>
    <xf numFmtId="0" fontId="12" fillId="0" borderId="31" xfId="0" applyFont="1" applyBorder="1" applyAlignment="1">
      <alignment horizontal="center" vertical="center" wrapText="1"/>
    </xf>
    <xf numFmtId="165" fontId="18" fillId="13" borderId="18" xfId="0" applyNumberFormat="1" applyFont="1" applyFill="1" applyBorder="1"/>
    <xf numFmtId="0" fontId="0" fillId="9" borderId="17" xfId="0" applyFont="1" applyFill="1" applyBorder="1" applyAlignment="1"/>
    <xf numFmtId="0" fontId="0" fillId="9" borderId="18" xfId="0" applyFont="1" applyFill="1" applyBorder="1" applyAlignment="1"/>
    <xf numFmtId="171" fontId="1" fillId="0" borderId="8" xfId="0" applyNumberFormat="1" applyFont="1" applyBorder="1" applyAlignment="1">
      <alignment vertical="center"/>
    </xf>
    <xf numFmtId="172" fontId="1" fillId="0" borderId="8" xfId="0" applyNumberFormat="1" applyFont="1" applyBorder="1" applyAlignment="1">
      <alignment vertical="center"/>
    </xf>
    <xf numFmtId="166" fontId="12" fillId="16" borderId="10" xfId="0" applyNumberFormat="1" applyFont="1" applyFill="1" applyBorder="1" applyAlignment="1">
      <alignment horizontal="right" vertical="center" wrapText="1"/>
    </xf>
    <xf numFmtId="9" fontId="1" fillId="0" borderId="8" xfId="1" applyFont="1" applyBorder="1" applyAlignment="1">
      <alignment vertical="center"/>
    </xf>
    <xf numFmtId="0" fontId="11" fillId="5" borderId="48" xfId="0" applyFont="1" applyFill="1" applyBorder="1" applyAlignment="1">
      <alignment vertical="center" wrapText="1"/>
    </xf>
    <xf numFmtId="0" fontId="12" fillId="5" borderId="60" xfId="0" applyFont="1" applyFill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0" fontId="11" fillId="5" borderId="24" xfId="0" applyFont="1" applyFill="1" applyBorder="1" applyAlignment="1">
      <alignment vertical="center" wrapText="1"/>
    </xf>
    <xf numFmtId="0" fontId="5" fillId="0" borderId="63" xfId="0" applyFont="1" applyBorder="1" applyAlignment="1">
      <alignment vertical="center" wrapText="1"/>
    </xf>
    <xf numFmtId="0" fontId="11" fillId="5" borderId="63" xfId="0" applyFont="1" applyFill="1" applyBorder="1" applyAlignment="1">
      <alignment horizontal="center" vertical="center" wrapText="1"/>
    </xf>
    <xf numFmtId="0" fontId="12" fillId="15" borderId="64" xfId="0" applyFont="1" applyFill="1" applyBorder="1" applyAlignment="1">
      <alignment horizontal="left" vertical="center" wrapText="1"/>
    </xf>
    <xf numFmtId="0" fontId="12" fillId="15" borderId="55" xfId="0" applyFont="1" applyFill="1" applyBorder="1" applyAlignment="1">
      <alignment horizontal="center" vertical="center" wrapText="1"/>
    </xf>
    <xf numFmtId="165" fontId="12" fillId="15" borderId="55" xfId="0" applyNumberFormat="1" applyFont="1" applyFill="1" applyBorder="1" applyAlignment="1">
      <alignment horizontal="right" vertical="center" wrapText="1"/>
    </xf>
    <xf numFmtId="0" fontId="0" fillId="0" borderId="55" xfId="0" applyFont="1" applyBorder="1" applyAlignment="1"/>
    <xf numFmtId="0" fontId="21" fillId="6" borderId="64" xfId="0" applyFont="1" applyFill="1" applyBorder="1" applyAlignment="1">
      <alignment horizontal="left" vertical="center" wrapText="1"/>
    </xf>
    <xf numFmtId="0" fontId="12" fillId="6" borderId="55" xfId="0" applyFont="1" applyFill="1" applyBorder="1" applyAlignment="1">
      <alignment horizontal="center" vertical="center" wrapText="1"/>
    </xf>
    <xf numFmtId="165" fontId="12" fillId="6" borderId="55" xfId="0" applyNumberFormat="1" applyFont="1" applyFill="1" applyBorder="1" applyAlignment="1">
      <alignment horizontal="right" vertical="center" wrapText="1"/>
    </xf>
    <xf numFmtId="0" fontId="12" fillId="0" borderId="55" xfId="0" applyFont="1" applyBorder="1" applyAlignment="1">
      <alignment horizontal="center" vertical="center" wrapText="1"/>
    </xf>
    <xf numFmtId="165" fontId="12" fillId="0" borderId="55" xfId="0" applyNumberFormat="1" applyFont="1" applyBorder="1" applyAlignment="1">
      <alignment horizontal="right" vertical="center" wrapText="1"/>
    </xf>
    <xf numFmtId="165" fontId="12" fillId="5" borderId="55" xfId="0" applyNumberFormat="1" applyFont="1" applyFill="1" applyBorder="1" applyAlignment="1">
      <alignment horizontal="right" vertical="center" wrapText="1"/>
    </xf>
    <xf numFmtId="165" fontId="1" fillId="11" borderId="21" xfId="0" applyNumberFormat="1" applyFont="1" applyFill="1" applyBorder="1" applyAlignment="1">
      <alignment vertical="center"/>
    </xf>
    <xf numFmtId="165" fontId="1" fillId="11" borderId="23" xfId="0" applyNumberFormat="1" applyFont="1" applyFill="1" applyBorder="1" applyAlignment="1">
      <alignment vertical="center"/>
    </xf>
    <xf numFmtId="164" fontId="1" fillId="9" borderId="15" xfId="0" applyNumberFormat="1" applyFont="1" applyFill="1" applyBorder="1" applyAlignment="1">
      <alignment vertical="center"/>
    </xf>
    <xf numFmtId="0" fontId="11" fillId="5" borderId="66" xfId="0" applyFont="1" applyFill="1" applyBorder="1" applyAlignment="1">
      <alignment horizontal="center" vertical="center" wrapText="1"/>
    </xf>
    <xf numFmtId="165" fontId="12" fillId="15" borderId="41" xfId="0" applyNumberFormat="1" applyFont="1" applyFill="1" applyBorder="1" applyAlignment="1">
      <alignment horizontal="right" vertical="center" wrapText="1"/>
    </xf>
    <xf numFmtId="165" fontId="12" fillId="6" borderId="41" xfId="0" applyNumberFormat="1" applyFont="1" applyFill="1" applyBorder="1" applyAlignment="1">
      <alignment horizontal="right" vertical="center" wrapText="1"/>
    </xf>
    <xf numFmtId="165" fontId="12" fillId="5" borderId="41" xfId="0" applyNumberFormat="1" applyFont="1" applyFill="1" applyBorder="1" applyAlignment="1">
      <alignment horizontal="right" vertical="center" wrapText="1"/>
    </xf>
    <xf numFmtId="165" fontId="15" fillId="5" borderId="67" xfId="0" applyNumberFormat="1" applyFont="1" applyFill="1" applyBorder="1" applyAlignment="1">
      <alignment horizontal="left" vertical="center" wrapText="1"/>
    </xf>
    <xf numFmtId="165" fontId="12" fillId="6" borderId="13" xfId="0" applyNumberFormat="1" applyFont="1" applyFill="1" applyBorder="1" applyAlignment="1">
      <alignment horizontal="right" vertical="center" wrapText="1"/>
    </xf>
    <xf numFmtId="165" fontId="12" fillId="5" borderId="13" xfId="0" applyNumberFormat="1" applyFont="1" applyFill="1" applyBorder="1" applyAlignment="1">
      <alignment horizontal="right" vertical="center" wrapText="1"/>
    </xf>
    <xf numFmtId="165" fontId="15" fillId="5" borderId="68" xfId="0" applyNumberFormat="1" applyFont="1" applyFill="1" applyBorder="1" applyAlignment="1">
      <alignment horizontal="left" vertical="center" wrapText="1"/>
    </xf>
    <xf numFmtId="0" fontId="11" fillId="15" borderId="13" xfId="0" applyFont="1" applyFill="1" applyBorder="1" applyAlignment="1">
      <alignment horizontal="center" vertical="center" wrapText="1"/>
    </xf>
    <xf numFmtId="164" fontId="18" fillId="9" borderId="15" xfId="0" applyNumberFormat="1" applyFont="1" applyFill="1" applyBorder="1" applyAlignment="1">
      <alignment vertical="center"/>
    </xf>
    <xf numFmtId="0" fontId="0" fillId="0" borderId="0" xfId="0" applyFont="1" applyAlignment="1"/>
    <xf numFmtId="0" fontId="25" fillId="0" borderId="8" xfId="0" applyNumberFormat="1" applyFont="1" applyBorder="1" applyAlignment="1">
      <alignment horizontal="right" vertical="center"/>
    </xf>
    <xf numFmtId="0" fontId="0" fillId="0" borderId="8" xfId="0" applyNumberFormat="1" applyBorder="1"/>
    <xf numFmtId="0" fontId="0" fillId="0" borderId="8" xfId="0" applyNumberFormat="1" applyFill="1" applyBorder="1"/>
    <xf numFmtId="0" fontId="25" fillId="0" borderId="8" xfId="0" applyFont="1" applyBorder="1" applyAlignment="1">
      <alignment horizontal="right" vertical="center"/>
    </xf>
    <xf numFmtId="0" fontId="19" fillId="0" borderId="15" xfId="0" applyFont="1" applyBorder="1" applyAlignment="1">
      <alignment horizontal="center" vertical="center" wrapText="1"/>
    </xf>
    <xf numFmtId="0" fontId="19" fillId="0" borderId="69" xfId="0" applyFont="1" applyBorder="1" applyAlignment="1">
      <alignment horizontal="center" vertical="center" wrapText="1"/>
    </xf>
    <xf numFmtId="0" fontId="19" fillId="0" borderId="70" xfId="0" applyFont="1" applyBorder="1" applyAlignment="1">
      <alignment horizontal="center" vertical="center" wrapText="1"/>
    </xf>
    <xf numFmtId="0" fontId="19" fillId="20" borderId="69" xfId="0" applyFont="1" applyFill="1" applyBorder="1" applyAlignment="1">
      <alignment horizontal="center" vertical="center" wrapText="1"/>
    </xf>
    <xf numFmtId="44" fontId="0" fillId="0" borderId="72" xfId="3" applyFont="1" applyBorder="1"/>
    <xf numFmtId="44" fontId="0" fillId="0" borderId="69" xfId="3" applyFont="1" applyBorder="1"/>
    <xf numFmtId="44" fontId="0" fillId="0" borderId="70" xfId="3" applyFont="1" applyBorder="1"/>
    <xf numFmtId="44" fontId="0" fillId="0" borderId="15" xfId="3" applyFont="1" applyBorder="1"/>
    <xf numFmtId="173" fontId="0" fillId="20" borderId="69" xfId="0" applyNumberFormat="1" applyFill="1" applyBorder="1"/>
    <xf numFmtId="44" fontId="0" fillId="19" borderId="71" xfId="3" applyNumberFormat="1" applyFont="1" applyFill="1" applyBorder="1"/>
    <xf numFmtId="0" fontId="0" fillId="0" borderId="73" xfId="0" applyBorder="1" applyAlignment="1"/>
    <xf numFmtId="0" fontId="24" fillId="21" borderId="15" xfId="0" applyFont="1" applyFill="1" applyBorder="1" applyAlignment="1">
      <alignment horizontal="center"/>
    </xf>
    <xf numFmtId="44" fontId="0" fillId="0" borderId="73" xfId="0" applyNumberFormat="1" applyBorder="1" applyAlignment="1"/>
    <xf numFmtId="44" fontId="0" fillId="0" borderId="8" xfId="0" applyNumberFormat="1" applyBorder="1" applyAlignment="1"/>
    <xf numFmtId="44" fontId="25" fillId="0" borderId="8" xfId="3" applyFont="1" applyBorder="1" applyAlignment="1">
      <alignment horizontal="right" vertical="center"/>
    </xf>
    <xf numFmtId="44" fontId="19" fillId="0" borderId="15" xfId="3" applyFont="1" applyBorder="1" applyAlignment="1">
      <alignment horizontal="center" vertical="center"/>
    </xf>
    <xf numFmtId="44" fontId="19" fillId="0" borderId="15" xfId="3" applyFont="1" applyFill="1" applyBorder="1" applyAlignment="1">
      <alignment horizontal="center" vertical="center" wrapText="1"/>
    </xf>
    <xf numFmtId="44" fontId="19" fillId="0" borderId="70" xfId="3" applyFont="1" applyBorder="1" applyAlignment="1">
      <alignment horizontal="center" vertical="center"/>
    </xf>
    <xf numFmtId="44" fontId="19" fillId="0" borderId="15" xfId="3" applyFont="1" applyBorder="1" applyAlignment="1">
      <alignment horizontal="center" vertical="center" wrapText="1"/>
    </xf>
    <xf numFmtId="44" fontId="19" fillId="0" borderId="73" xfId="3" applyFont="1" applyBorder="1" applyAlignment="1">
      <alignment horizontal="center" vertical="center" wrapText="1"/>
    </xf>
    <xf numFmtId="173" fontId="26" fillId="21" borderId="8" xfId="0" applyNumberFormat="1" applyFont="1" applyFill="1" applyBorder="1" applyAlignment="1">
      <alignment horizontal="right" vertical="center"/>
    </xf>
    <xf numFmtId="0" fontId="0" fillId="0" borderId="73" xfId="0" applyBorder="1"/>
    <xf numFmtId="173" fontId="0" fillId="0" borderId="15" xfId="0" applyNumberFormat="1" applyBorder="1" applyAlignment="1">
      <alignment vertical="center"/>
    </xf>
    <xf numFmtId="173" fontId="0" fillId="0" borderId="73" xfId="0" applyNumberFormat="1" applyBorder="1"/>
    <xf numFmtId="14" fontId="0" fillId="0" borderId="73" xfId="0" applyNumberFormat="1" applyBorder="1"/>
    <xf numFmtId="0" fontId="0" fillId="0" borderId="8" xfId="0" applyBorder="1"/>
    <xf numFmtId="44" fontId="0" fillId="0" borderId="8" xfId="0" applyNumberFormat="1" applyBorder="1"/>
    <xf numFmtId="0" fontId="0" fillId="0" borderId="79" xfId="0" applyBorder="1"/>
    <xf numFmtId="173" fontId="0" fillId="0" borderId="8" xfId="0" applyNumberFormat="1" applyBorder="1"/>
    <xf numFmtId="0" fontId="25" fillId="0" borderId="8" xfId="0" applyFont="1" applyFill="1" applyBorder="1" applyAlignment="1">
      <alignment horizontal="right" vertical="center"/>
    </xf>
    <xf numFmtId="0" fontId="0" fillId="0" borderId="8" xfId="0" applyFill="1" applyBorder="1"/>
    <xf numFmtId="0" fontId="0" fillId="0" borderId="73" xfId="0" applyFill="1" applyBorder="1"/>
    <xf numFmtId="0" fontId="0" fillId="0" borderId="79" xfId="0" applyFill="1" applyBorder="1"/>
    <xf numFmtId="174" fontId="0" fillId="0" borderId="80" xfId="0" applyNumberFormat="1" applyFill="1" applyBorder="1" applyAlignment="1">
      <alignment horizontal="center"/>
    </xf>
    <xf numFmtId="0" fontId="28" fillId="0" borderId="8" xfId="0" applyFont="1" applyFill="1" applyBorder="1"/>
    <xf numFmtId="44" fontId="0" fillId="0" borderId="8" xfId="3" applyFont="1" applyFill="1" applyBorder="1"/>
    <xf numFmtId="174" fontId="0" fillId="0" borderId="81" xfId="0" applyNumberFormat="1" applyFill="1" applyBorder="1" applyAlignment="1">
      <alignment horizontal="center"/>
    </xf>
    <xf numFmtId="0" fontId="29" fillId="0" borderId="8" xfId="0" applyFont="1" applyFill="1" applyBorder="1"/>
    <xf numFmtId="0" fontId="30" fillId="0" borderId="0" xfId="0" applyFont="1" applyAlignment="1">
      <alignment horizontal="justify" vertical="center" readingOrder="1"/>
    </xf>
    <xf numFmtId="0" fontId="0" fillId="0" borderId="79" xfId="0" applyNumberFormat="1" applyBorder="1" applyAlignment="1">
      <alignment horizontal="center" vertical="center"/>
    </xf>
    <xf numFmtId="0" fontId="19" fillId="0" borderId="8" xfId="0" applyFont="1" applyFill="1" applyBorder="1"/>
    <xf numFmtId="174" fontId="0" fillId="0" borderId="8" xfId="0" applyNumberFormat="1" applyFill="1" applyBorder="1"/>
    <xf numFmtId="16" fontId="0" fillId="0" borderId="8" xfId="0" applyNumberFormat="1" applyFill="1" applyBorder="1"/>
    <xf numFmtId="0" fontId="19" fillId="18" borderId="69" xfId="0" applyFont="1" applyFill="1" applyBorder="1" applyAlignment="1">
      <alignment horizontal="center"/>
    </xf>
    <xf numFmtId="0" fontId="19" fillId="0" borderId="38" xfId="0" applyFont="1" applyBorder="1" applyAlignment="1">
      <alignment horizontal="center" vertical="center" wrapText="1"/>
    </xf>
    <xf numFmtId="0" fontId="19" fillId="20" borderId="82" xfId="0" applyFont="1" applyFill="1" applyBorder="1" applyAlignment="1">
      <alignment horizontal="center" vertical="center" wrapText="1"/>
    </xf>
    <xf numFmtId="44" fontId="0" fillId="0" borderId="38" xfId="3" applyFont="1" applyBorder="1"/>
    <xf numFmtId="173" fontId="0" fillId="20" borderId="82" xfId="0" applyNumberFormat="1" applyFill="1" applyBorder="1"/>
    <xf numFmtId="44" fontId="0" fillId="19" borderId="83" xfId="3" applyNumberFormat="1" applyFont="1" applyFill="1" applyBorder="1"/>
    <xf numFmtId="44" fontId="0" fillId="0" borderId="84" xfId="0" applyNumberFormat="1" applyBorder="1" applyAlignment="1"/>
    <xf numFmtId="44" fontId="19" fillId="0" borderId="38" xfId="3" applyFont="1" applyBorder="1" applyAlignment="1">
      <alignment horizontal="center" vertical="center"/>
    </xf>
    <xf numFmtId="44" fontId="19" fillId="0" borderId="8" xfId="3" applyFont="1" applyBorder="1" applyAlignment="1">
      <alignment horizontal="center" vertical="center" wrapText="1"/>
    </xf>
    <xf numFmtId="174" fontId="0" fillId="0" borderId="85" xfId="0" applyNumberFormat="1" applyFill="1" applyBorder="1" applyAlignment="1">
      <alignment horizontal="center"/>
    </xf>
    <xf numFmtId="44" fontId="0" fillId="0" borderId="84" xfId="3" applyFont="1" applyFill="1" applyBorder="1"/>
    <xf numFmtId="174" fontId="0" fillId="0" borderId="86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 vertical="center"/>
    </xf>
    <xf numFmtId="44" fontId="19" fillId="9" borderId="73" xfId="3" applyFont="1" applyFill="1" applyBorder="1" applyAlignment="1">
      <alignment horizontal="center" vertical="center"/>
    </xf>
    <xf numFmtId="0" fontId="0" fillId="9" borderId="73" xfId="0" applyFill="1" applyBorder="1"/>
    <xf numFmtId="44" fontId="0" fillId="9" borderId="8" xfId="0" applyNumberFormat="1" applyFill="1" applyBorder="1" applyAlignment="1"/>
    <xf numFmtId="44" fontId="19" fillId="9" borderId="8" xfId="3" applyFont="1" applyFill="1" applyBorder="1" applyAlignment="1">
      <alignment horizontal="center" vertical="center" wrapText="1"/>
    </xf>
    <xf numFmtId="173" fontId="0" fillId="9" borderId="8" xfId="0" applyNumberFormat="1" applyFill="1" applyBorder="1"/>
    <xf numFmtId="0" fontId="0" fillId="9" borderId="8" xfId="0" applyFill="1" applyBorder="1"/>
    <xf numFmtId="44" fontId="0" fillId="9" borderId="84" xfId="0" applyNumberFormat="1" applyFill="1" applyBorder="1" applyAlignment="1"/>
    <xf numFmtId="44" fontId="0" fillId="9" borderId="84" xfId="3" applyFont="1" applyFill="1" applyBorder="1"/>
    <xf numFmtId="44" fontId="0" fillId="9" borderId="8" xfId="3" applyFont="1" applyFill="1" applyBorder="1"/>
    <xf numFmtId="0" fontId="19" fillId="20" borderId="15" xfId="0" applyFont="1" applyFill="1" applyBorder="1" applyAlignment="1">
      <alignment horizontal="center" vertical="center" wrapText="1"/>
    </xf>
    <xf numFmtId="173" fontId="0" fillId="20" borderId="15" xfId="0" applyNumberFormat="1" applyFill="1" applyBorder="1"/>
    <xf numFmtId="173" fontId="0" fillId="22" borderId="15" xfId="0" applyNumberFormat="1" applyFill="1" applyBorder="1" applyAlignment="1">
      <alignment vertical="center"/>
    </xf>
    <xf numFmtId="173" fontId="0" fillId="0" borderId="69" xfId="0" applyNumberFormat="1" applyBorder="1" applyAlignment="1">
      <alignment vertical="center"/>
    </xf>
    <xf numFmtId="14" fontId="0" fillId="0" borderId="8" xfId="0" applyNumberFormat="1" applyBorder="1"/>
    <xf numFmtId="174" fontId="0" fillId="0" borderId="89" xfId="0" applyNumberFormat="1" applyFill="1" applyBorder="1" applyAlignment="1">
      <alignment horizontal="center"/>
    </xf>
    <xf numFmtId="174" fontId="0" fillId="0" borderId="90" xfId="0" applyNumberFormat="1" applyFill="1" applyBorder="1" applyAlignment="1">
      <alignment horizontal="center"/>
    </xf>
    <xf numFmtId="44" fontId="0" fillId="19" borderId="92" xfId="3" applyNumberFormat="1" applyFont="1" applyFill="1" applyBorder="1"/>
    <xf numFmtId="44" fontId="0" fillId="0" borderId="93" xfId="0" applyNumberFormat="1" applyBorder="1" applyAlignment="1"/>
    <xf numFmtId="44" fontId="0" fillId="0" borderId="93" xfId="3" applyFont="1" applyFill="1" applyBorder="1"/>
    <xf numFmtId="44" fontId="0" fillId="0" borderId="94" xfId="3" applyFont="1" applyFill="1" applyBorder="1"/>
    <xf numFmtId="44" fontId="31" fillId="0" borderId="70" xfId="3" applyFont="1" applyFill="1" applyBorder="1" applyAlignment="1">
      <alignment horizontal="center" vertical="center"/>
    </xf>
    <xf numFmtId="0" fontId="24" fillId="21" borderId="15" xfId="0" applyFont="1" applyFill="1" applyBorder="1" applyAlignment="1">
      <alignment horizontal="center"/>
    </xf>
    <xf numFmtId="0" fontId="5" fillId="13" borderId="8" xfId="0" applyFont="1" applyFill="1" applyBorder="1" applyAlignment="1">
      <alignment horizontal="center"/>
    </xf>
    <xf numFmtId="0" fontId="6" fillId="9" borderId="8" xfId="0" applyFont="1" applyFill="1" applyBorder="1"/>
    <xf numFmtId="0" fontId="12" fillId="0" borderId="31" xfId="0" applyFont="1" applyBorder="1" applyAlignment="1">
      <alignment horizontal="center" vertical="center" wrapText="1"/>
    </xf>
    <xf numFmtId="165" fontId="1" fillId="11" borderId="22" xfId="0" applyNumberFormat="1" applyFont="1" applyFill="1" applyBorder="1" applyAlignment="1">
      <alignment vertical="center"/>
    </xf>
    <xf numFmtId="0" fontId="24" fillId="21" borderId="15" xfId="0" applyFont="1" applyFill="1" applyBorder="1" applyAlignment="1">
      <alignment horizontal="center"/>
    </xf>
    <xf numFmtId="44" fontId="0" fillId="0" borderId="57" xfId="0" applyNumberFormat="1" applyBorder="1" applyAlignment="1"/>
    <xf numFmtId="44" fontId="19" fillId="0" borderId="57" xfId="3" applyFont="1" applyBorder="1" applyAlignment="1">
      <alignment horizontal="center" vertical="center" wrapText="1"/>
    </xf>
    <xf numFmtId="0" fontId="0" fillId="0" borderId="95" xfId="0" applyBorder="1"/>
    <xf numFmtId="173" fontId="0" fillId="0" borderId="57" xfId="0" applyNumberFormat="1" applyBorder="1"/>
    <xf numFmtId="0" fontId="0" fillId="0" borderId="95" xfId="0" applyFill="1" applyBorder="1"/>
    <xf numFmtId="0" fontId="0" fillId="0" borderId="57" xfId="0" applyFill="1" applyBorder="1"/>
    <xf numFmtId="0" fontId="24" fillId="21" borderId="8" xfId="0" applyFont="1" applyFill="1" applyBorder="1" applyAlignment="1">
      <alignment horizontal="center"/>
    </xf>
    <xf numFmtId="174" fontId="0" fillId="0" borderId="95" xfId="0" applyNumberFormat="1" applyFill="1" applyBorder="1" applyAlignment="1">
      <alignment horizontal="center"/>
    </xf>
    <xf numFmtId="0" fontId="0" fillId="0" borderId="95" xfId="0" applyNumberFormat="1" applyBorder="1" applyAlignment="1">
      <alignment horizontal="center" vertical="center"/>
    </xf>
    <xf numFmtId="0" fontId="19" fillId="18" borderId="97" xfId="0" applyFont="1" applyFill="1" applyBorder="1" applyAlignment="1">
      <alignment horizontal="center"/>
    </xf>
    <xf numFmtId="0" fontId="19" fillId="18" borderId="99" xfId="0" applyFont="1" applyFill="1" applyBorder="1" applyAlignment="1">
      <alignment horizontal="center"/>
    </xf>
    <xf numFmtId="173" fontId="0" fillId="20" borderId="71" xfId="0" applyNumberFormat="1" applyFill="1" applyBorder="1"/>
    <xf numFmtId="173" fontId="0" fillId="9" borderId="15" xfId="0" applyNumberFormat="1" applyFill="1" applyBorder="1" applyAlignment="1">
      <alignment vertical="center"/>
    </xf>
    <xf numFmtId="44" fontId="0" fillId="9" borderId="15" xfId="3" applyFont="1" applyFill="1" applyBorder="1"/>
    <xf numFmtId="0" fontId="15" fillId="5" borderId="32" xfId="0" applyFont="1" applyFill="1" applyBorder="1" applyAlignment="1">
      <alignment horizontal="left" vertical="center" wrapText="1"/>
    </xf>
    <xf numFmtId="0" fontId="6" fillId="0" borderId="33" xfId="0" applyFont="1" applyBorder="1"/>
    <xf numFmtId="166" fontId="12" fillId="8" borderId="21" xfId="0" applyNumberFormat="1" applyFont="1" applyFill="1" applyBorder="1" applyAlignment="1">
      <alignment horizontal="right" vertical="center" wrapText="1"/>
    </xf>
    <xf numFmtId="166" fontId="12" fillId="8" borderId="22" xfId="0" applyNumberFormat="1" applyFont="1" applyFill="1" applyBorder="1" applyAlignment="1">
      <alignment horizontal="right" vertical="center" wrapText="1"/>
    </xf>
    <xf numFmtId="0" fontId="5" fillId="3" borderId="14" xfId="0" applyFont="1" applyFill="1" applyBorder="1" applyAlignment="1">
      <alignment horizontal="center"/>
    </xf>
    <xf numFmtId="0" fontId="6" fillId="0" borderId="13" xfId="0" applyFont="1" applyBorder="1"/>
    <xf numFmtId="0" fontId="6" fillId="0" borderId="10" xfId="0" applyFont="1" applyBorder="1"/>
    <xf numFmtId="0" fontId="17" fillId="3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15" fillId="5" borderId="2" xfId="0" applyFont="1" applyFill="1" applyBorder="1" applyAlignment="1">
      <alignment horizontal="left" vertical="center" wrapText="1"/>
    </xf>
    <xf numFmtId="0" fontId="17" fillId="3" borderId="25" xfId="0" applyFont="1" applyFill="1" applyBorder="1" applyAlignment="1">
      <alignment horizontal="center"/>
    </xf>
    <xf numFmtId="0" fontId="6" fillId="0" borderId="26" xfId="0" applyFont="1" applyBorder="1"/>
    <xf numFmtId="0" fontId="6" fillId="0" borderId="27" xfId="0" applyFont="1" applyBorder="1"/>
    <xf numFmtId="0" fontId="12" fillId="8" borderId="29" xfId="0" applyFont="1" applyFill="1" applyBorder="1" applyAlignment="1">
      <alignment horizontal="center" vertical="center" wrapText="1"/>
    </xf>
    <xf numFmtId="0" fontId="6" fillId="0" borderId="31" xfId="0" applyFont="1" applyBorder="1"/>
    <xf numFmtId="0" fontId="12" fillId="5" borderId="29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horizontal="center" vertical="center"/>
    </xf>
    <xf numFmtId="0" fontId="6" fillId="9" borderId="8" xfId="0" applyFont="1" applyFill="1" applyBorder="1"/>
    <xf numFmtId="0" fontId="12" fillId="0" borderId="29" xfId="0" applyFont="1" applyBorder="1" applyAlignment="1">
      <alignment horizontal="center" vertical="center" wrapText="1"/>
    </xf>
    <xf numFmtId="0" fontId="17" fillId="3" borderId="32" xfId="0" applyFont="1" applyFill="1" applyBorder="1" applyAlignment="1">
      <alignment horizontal="center"/>
    </xf>
    <xf numFmtId="0" fontId="6" fillId="0" borderId="43" xfId="0" applyFont="1" applyBorder="1"/>
    <xf numFmtId="0" fontId="6" fillId="0" borderId="44" xfId="0" applyFont="1" applyBorder="1"/>
    <xf numFmtId="0" fontId="5" fillId="13" borderId="8" xfId="0" applyFont="1" applyFill="1" applyBorder="1" applyAlignment="1">
      <alignment horizontal="center"/>
    </xf>
    <xf numFmtId="0" fontId="15" fillId="5" borderId="48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17" fillId="3" borderId="41" xfId="0" applyFont="1" applyFill="1" applyBorder="1" applyAlignment="1">
      <alignment horizontal="center"/>
    </xf>
    <xf numFmtId="0" fontId="6" fillId="0" borderId="46" xfId="0" applyFont="1" applyBorder="1"/>
    <xf numFmtId="0" fontId="6" fillId="0" borderId="47" xfId="0" applyFont="1" applyBorder="1"/>
    <xf numFmtId="0" fontId="5" fillId="3" borderId="41" xfId="0" applyFont="1" applyFill="1" applyBorder="1" applyAlignment="1">
      <alignment horizontal="center"/>
    </xf>
    <xf numFmtId="0" fontId="17" fillId="3" borderId="26" xfId="0" applyFont="1" applyFill="1" applyBorder="1" applyAlignment="1">
      <alignment horizontal="center"/>
    </xf>
    <xf numFmtId="0" fontId="17" fillId="3" borderId="27" xfId="0" applyFont="1" applyFill="1" applyBorder="1" applyAlignment="1">
      <alignment horizontal="center"/>
    </xf>
    <xf numFmtId="0" fontId="6" fillId="0" borderId="61" xfId="0" applyFont="1" applyBorder="1"/>
    <xf numFmtId="0" fontId="6" fillId="0" borderId="62" xfId="0" applyFont="1" applyBorder="1"/>
    <xf numFmtId="0" fontId="12" fillId="5" borderId="59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6" fillId="0" borderId="60" xfId="0" applyFont="1" applyBorder="1"/>
    <xf numFmtId="0" fontId="12" fillId="0" borderId="59" xfId="0" applyFont="1" applyBorder="1" applyAlignment="1">
      <alignment horizontal="center" vertical="center" wrapText="1"/>
    </xf>
    <xf numFmtId="0" fontId="6" fillId="0" borderId="65" xfId="0" applyFont="1" applyBorder="1"/>
    <xf numFmtId="0" fontId="15" fillId="5" borderId="65" xfId="0" applyFont="1" applyFill="1" applyBorder="1" applyAlignment="1">
      <alignment horizontal="left" vertical="center" wrapText="1"/>
    </xf>
    <xf numFmtId="0" fontId="6" fillId="0" borderId="34" xfId="0" applyFont="1" applyBorder="1"/>
    <xf numFmtId="165" fontId="1" fillId="11" borderId="21" xfId="0" applyNumberFormat="1" applyFont="1" applyFill="1" applyBorder="1" applyAlignment="1">
      <alignment vertical="center"/>
    </xf>
    <xf numFmtId="165" fontId="1" fillId="11" borderId="22" xfId="0" applyNumberFormat="1" applyFont="1" applyFill="1" applyBorder="1" applyAlignment="1">
      <alignment vertical="center"/>
    </xf>
    <xf numFmtId="0" fontId="12" fillId="0" borderId="6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5" borderId="52" xfId="0" applyFont="1" applyFill="1" applyBorder="1" applyAlignment="1">
      <alignment horizontal="center" vertical="center" wrapText="1"/>
    </xf>
    <xf numFmtId="0" fontId="5" fillId="13" borderId="17" xfId="0" applyFont="1" applyFill="1" applyBorder="1" applyAlignment="1">
      <alignment horizontal="center"/>
    </xf>
    <xf numFmtId="165" fontId="1" fillId="11" borderId="56" xfId="0" applyNumberFormat="1" applyFont="1" applyFill="1" applyBorder="1" applyAlignment="1">
      <alignment vertical="center"/>
    </xf>
    <xf numFmtId="165" fontId="1" fillId="11" borderId="57" xfId="0" applyNumberFormat="1" applyFont="1" applyFill="1" applyBorder="1" applyAlignment="1">
      <alignment vertical="center"/>
    </xf>
    <xf numFmtId="165" fontId="1" fillId="11" borderId="58" xfId="0" applyNumberFormat="1" applyFont="1" applyFill="1" applyBorder="1" applyAlignment="1">
      <alignment vertical="center"/>
    </xf>
    <xf numFmtId="165" fontId="1" fillId="11" borderId="35" xfId="0" applyNumberFormat="1" applyFont="1" applyFill="1" applyBorder="1" applyAlignment="1">
      <alignment vertical="center"/>
    </xf>
    <xf numFmtId="165" fontId="1" fillId="11" borderId="53" xfId="0" applyNumberFormat="1" applyFont="1" applyFill="1" applyBorder="1" applyAlignment="1">
      <alignment vertical="center"/>
    </xf>
    <xf numFmtId="165" fontId="1" fillId="11" borderId="36" xfId="0" applyNumberFormat="1" applyFont="1" applyFill="1" applyBorder="1" applyAlignment="1">
      <alignment vertical="center"/>
    </xf>
    <xf numFmtId="165" fontId="1" fillId="11" borderId="54" xfId="0" applyNumberFormat="1" applyFont="1" applyFill="1" applyBorder="1" applyAlignment="1">
      <alignment vertical="center"/>
    </xf>
    <xf numFmtId="165" fontId="1" fillId="11" borderId="45" xfId="0" applyNumberFormat="1" applyFont="1" applyFill="1" applyBorder="1" applyAlignment="1">
      <alignment vertical="center"/>
    </xf>
    <xf numFmtId="44" fontId="19" fillId="19" borderId="83" xfId="3" applyFont="1" applyFill="1" applyBorder="1" applyAlignment="1">
      <alignment horizontal="center" vertical="center" wrapText="1"/>
    </xf>
    <xf numFmtId="0" fontId="19" fillId="18" borderId="87" xfId="0" applyFont="1" applyFill="1" applyBorder="1" applyAlignment="1">
      <alignment horizontal="center"/>
    </xf>
    <xf numFmtId="0" fontId="19" fillId="18" borderId="71" xfId="0" applyFont="1" applyFill="1" applyBorder="1" applyAlignment="1">
      <alignment horizontal="center"/>
    </xf>
    <xf numFmtId="0" fontId="19" fillId="18" borderId="88" xfId="0" applyFont="1" applyFill="1" applyBorder="1" applyAlignment="1">
      <alignment horizontal="center"/>
    </xf>
    <xf numFmtId="0" fontId="19" fillId="18" borderId="70" xfId="0" applyFont="1" applyFill="1" applyBorder="1" applyAlignment="1">
      <alignment horizontal="center"/>
    </xf>
    <xf numFmtId="0" fontId="19" fillId="18" borderId="15" xfId="0" applyFont="1" applyFill="1" applyBorder="1" applyAlignment="1">
      <alignment horizontal="center"/>
    </xf>
    <xf numFmtId="0" fontId="24" fillId="21" borderId="70" xfId="0" applyFont="1" applyFill="1" applyBorder="1" applyAlignment="1">
      <alignment horizontal="center"/>
    </xf>
    <xf numFmtId="0" fontId="24" fillId="21" borderId="15" xfId="0" applyFont="1" applyFill="1" applyBorder="1" applyAlignment="1">
      <alignment horizontal="center"/>
    </xf>
    <xf numFmtId="44" fontId="27" fillId="0" borderId="72" xfId="3" applyFont="1" applyFill="1" applyBorder="1" applyAlignment="1">
      <alignment horizontal="center" vertical="center"/>
    </xf>
    <xf numFmtId="44" fontId="27" fillId="0" borderId="75" xfId="3" applyFont="1" applyFill="1" applyBorder="1" applyAlignment="1">
      <alignment horizontal="center" vertical="center"/>
    </xf>
    <xf numFmtId="44" fontId="27" fillId="0" borderId="77" xfId="3" applyFont="1" applyFill="1" applyBorder="1" applyAlignment="1">
      <alignment horizontal="center" vertical="center"/>
    </xf>
    <xf numFmtId="0" fontId="19" fillId="17" borderId="87" xfId="0" applyFont="1" applyFill="1" applyBorder="1" applyAlignment="1">
      <alignment horizontal="center"/>
    </xf>
    <xf numFmtId="0" fontId="19" fillId="17" borderId="71" xfId="0" applyFont="1" applyFill="1" applyBorder="1" applyAlignment="1">
      <alignment horizontal="center"/>
    </xf>
    <xf numFmtId="0" fontId="19" fillId="17" borderId="88" xfId="0" applyFont="1" applyFill="1" applyBorder="1" applyAlignment="1">
      <alignment horizontal="center"/>
    </xf>
    <xf numFmtId="0" fontId="24" fillId="21" borderId="38" xfId="0" applyFont="1" applyFill="1" applyBorder="1" applyAlignment="1">
      <alignment horizontal="center"/>
    </xf>
    <xf numFmtId="0" fontId="19" fillId="18" borderId="38" xfId="0" applyFont="1" applyFill="1" applyBorder="1" applyAlignment="1">
      <alignment horizontal="center"/>
    </xf>
    <xf numFmtId="0" fontId="19" fillId="18" borderId="82" xfId="0" applyFont="1" applyFill="1" applyBorder="1" applyAlignment="1">
      <alignment horizontal="center"/>
    </xf>
    <xf numFmtId="44" fontId="27" fillId="0" borderId="56" xfId="3" applyFont="1" applyFill="1" applyBorder="1" applyAlignment="1">
      <alignment horizontal="center" vertical="center"/>
    </xf>
    <xf numFmtId="44" fontId="27" fillId="0" borderId="57" xfId="3" applyFont="1" applyFill="1" applyBorder="1" applyAlignment="1">
      <alignment horizontal="center" vertical="center"/>
    </xf>
    <xf numFmtId="44" fontId="27" fillId="0" borderId="58" xfId="3" applyFont="1" applyFill="1" applyBorder="1" applyAlignment="1">
      <alignment horizontal="center" vertical="center"/>
    </xf>
    <xf numFmtId="44" fontId="27" fillId="0" borderId="74" xfId="3" applyFont="1" applyFill="1" applyBorder="1" applyAlignment="1">
      <alignment horizontal="center" vertical="center"/>
    </xf>
    <xf numFmtId="44" fontId="27" fillId="0" borderId="76" xfId="3" applyFont="1" applyFill="1" applyBorder="1" applyAlignment="1">
      <alignment horizontal="center" vertical="center"/>
    </xf>
    <xf numFmtId="44" fontId="27" fillId="0" borderId="78" xfId="3" applyFont="1" applyFill="1" applyBorder="1" applyAlignment="1">
      <alignment horizontal="center" vertical="center"/>
    </xf>
    <xf numFmtId="0" fontId="19" fillId="18" borderId="97" xfId="0" applyFont="1" applyFill="1" applyBorder="1" applyAlignment="1">
      <alignment horizontal="center"/>
    </xf>
    <xf numFmtId="44" fontId="19" fillId="19" borderId="87" xfId="3" applyFont="1" applyFill="1" applyBorder="1" applyAlignment="1">
      <alignment horizontal="center" vertical="center" wrapText="1"/>
    </xf>
    <xf numFmtId="0" fontId="19" fillId="17" borderId="38" xfId="0" applyFont="1" applyFill="1" applyBorder="1" applyAlignment="1">
      <alignment horizontal="center"/>
    </xf>
    <xf numFmtId="0" fontId="19" fillId="17" borderId="15" xfId="0" applyFont="1" applyFill="1" applyBorder="1" applyAlignment="1">
      <alignment horizontal="center"/>
    </xf>
    <xf numFmtId="0" fontId="19" fillId="17" borderId="82" xfId="0" applyFont="1" applyFill="1" applyBorder="1" applyAlignment="1">
      <alignment horizontal="center"/>
    </xf>
    <xf numFmtId="44" fontId="19" fillId="19" borderId="91" xfId="3" applyFont="1" applyFill="1" applyBorder="1" applyAlignment="1">
      <alignment horizontal="center" vertical="center" wrapText="1"/>
    </xf>
    <xf numFmtId="44" fontId="19" fillId="19" borderId="92" xfId="3" applyFont="1" applyFill="1" applyBorder="1" applyAlignment="1">
      <alignment horizontal="center" vertical="center" wrapText="1"/>
    </xf>
    <xf numFmtId="0" fontId="19" fillId="18" borderId="98" xfId="0" applyFont="1" applyFill="1" applyBorder="1" applyAlignment="1">
      <alignment horizontal="center"/>
    </xf>
    <xf numFmtId="0" fontId="19" fillId="18" borderId="96" xfId="0" applyFont="1" applyFill="1" applyBorder="1" applyAlignment="1">
      <alignment horizontal="center"/>
    </xf>
    <xf numFmtId="0" fontId="19" fillId="18" borderId="99" xfId="0" applyFont="1" applyFill="1" applyBorder="1" applyAlignment="1">
      <alignment horizontal="center"/>
    </xf>
    <xf numFmtId="44" fontId="27" fillId="0" borderId="15" xfId="3" applyFont="1" applyFill="1" applyBorder="1" applyAlignment="1">
      <alignment horizontal="center" vertical="center"/>
    </xf>
    <xf numFmtId="0" fontId="24" fillId="21" borderId="95" xfId="0" applyFont="1" applyFill="1" applyBorder="1" applyAlignment="1">
      <alignment horizontal="center"/>
    </xf>
    <xf numFmtId="0" fontId="24" fillId="21" borderId="8" xfId="0" applyFont="1" applyFill="1" applyBorder="1" applyAlignment="1">
      <alignment horizontal="center"/>
    </xf>
    <xf numFmtId="0" fontId="19" fillId="18" borderId="69" xfId="0" applyFont="1" applyFill="1" applyBorder="1" applyAlignment="1">
      <alignment horizontal="center"/>
    </xf>
    <xf numFmtId="44" fontId="19" fillId="19" borderId="71" xfId="3" applyFont="1" applyFill="1" applyBorder="1" applyAlignment="1">
      <alignment horizontal="center" vertical="center" wrapText="1"/>
    </xf>
    <xf numFmtId="0" fontId="19" fillId="17" borderId="69" xfId="0" applyFont="1" applyFill="1" applyBorder="1" applyAlignment="1">
      <alignment horizontal="center"/>
    </xf>
    <xf numFmtId="14" fontId="19" fillId="17" borderId="15" xfId="0" applyNumberFormat="1" applyFont="1" applyFill="1" applyBorder="1" applyAlignment="1">
      <alignment horizontal="center"/>
    </xf>
    <xf numFmtId="14" fontId="19" fillId="17" borderId="69" xfId="0" applyNumberFormat="1" applyFont="1" applyFill="1" applyBorder="1" applyAlignment="1">
      <alignment horizontal="center"/>
    </xf>
    <xf numFmtId="0" fontId="19" fillId="0" borderId="8" xfId="0" applyFont="1" applyBorder="1" applyAlignment="1">
      <alignment horizontal="center" vertical="center" wrapText="1"/>
    </xf>
    <xf numFmtId="44" fontId="0" fillId="0" borderId="0" xfId="3" applyFont="1" applyAlignment="1"/>
    <xf numFmtId="0" fontId="0" fillId="0" borderId="0" xfId="0" applyFont="1" applyAlignment="1">
      <alignment horizontal="center"/>
    </xf>
    <xf numFmtId="44" fontId="0" fillId="0" borderId="0" xfId="0" applyNumberFormat="1" applyFont="1" applyAlignment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/>
    <xf numFmtId="44" fontId="0" fillId="0" borderId="0" xfId="3" applyFont="1" applyFill="1" applyAlignment="1"/>
  </cellXfs>
  <cellStyles count="4">
    <cellStyle name="Moeda" xfId="3" builtinId="4"/>
    <cellStyle name="Moeda 2" xfId="2"/>
    <cellStyle name="Normal" xfId="0" builtinId="0"/>
    <cellStyle name="Percentagem" xfId="1" builtinId="5"/>
  </cellStyles>
  <dxfs count="2">
    <dxf>
      <font>
        <b/>
        <color rgb="FF00B0F0"/>
      </font>
      <fill>
        <patternFill patternType="none"/>
      </fill>
    </dxf>
    <dxf>
      <font>
        <b/>
        <color rgb="FFFF0000"/>
      </font>
      <fill>
        <patternFill patternType="none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3"/>
  <sheetViews>
    <sheetView zoomScale="90" zoomScaleNormal="90" workbookViewId="0">
      <selection activeCell="A25" sqref="A25:XFD25"/>
    </sheetView>
  </sheetViews>
  <sheetFormatPr defaultColWidth="12.625" defaultRowHeight="15" customHeight="1" x14ac:dyDescent="0.2"/>
  <cols>
    <col min="1" max="1" width="2.625" style="56" customWidth="1"/>
    <col min="2" max="2" width="25.375" bestFit="1" customWidth="1"/>
    <col min="3" max="3" width="35.25" bestFit="1" customWidth="1"/>
    <col min="4" max="4" width="21.5" bestFit="1" customWidth="1"/>
    <col min="5" max="5" width="14" customWidth="1"/>
    <col min="6" max="6" width="13.25" customWidth="1"/>
    <col min="7" max="7" width="8.75" customWidth="1"/>
    <col min="8" max="8" width="8.625" customWidth="1"/>
    <col min="9" max="9" width="20" bestFit="1" customWidth="1"/>
    <col min="10" max="10" width="13.125" bestFit="1" customWidth="1"/>
    <col min="11" max="11" width="12" customWidth="1"/>
    <col min="12" max="27" width="7.625" customWidth="1"/>
  </cols>
  <sheetData>
    <row r="1" spans="2:27" ht="18.75" x14ac:dyDescent="0.2">
      <c r="B1" s="52"/>
      <c r="C1" s="53" t="s">
        <v>0</v>
      </c>
      <c r="D1" s="52"/>
      <c r="E1" s="52"/>
      <c r="F1" s="52"/>
      <c r="G1" s="54"/>
      <c r="H1" s="55"/>
      <c r="I1" s="52"/>
      <c r="J1" s="52"/>
      <c r="K1" s="52"/>
      <c r="L1" s="4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2">
      <c r="B2" s="52"/>
      <c r="C2" s="52"/>
      <c r="D2" s="52"/>
      <c r="E2" s="52"/>
      <c r="F2" s="52"/>
      <c r="G2" s="54"/>
      <c r="H2" s="55"/>
      <c r="I2" s="52"/>
      <c r="J2" s="52"/>
      <c r="K2" s="52"/>
      <c r="L2" s="4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ht="30" x14ac:dyDescent="0.2">
      <c r="B3" s="61" t="s">
        <v>2</v>
      </c>
      <c r="C3" s="62" t="s">
        <v>3</v>
      </c>
      <c r="D3" s="62" t="s">
        <v>4</v>
      </c>
      <c r="E3" s="62" t="s">
        <v>5</v>
      </c>
      <c r="F3" s="62" t="s">
        <v>6</v>
      </c>
      <c r="G3" s="63" t="s">
        <v>7</v>
      </c>
      <c r="H3" s="64" t="s">
        <v>8</v>
      </c>
      <c r="I3" s="62" t="s">
        <v>10</v>
      </c>
      <c r="J3" s="62" t="s">
        <v>12</v>
      </c>
      <c r="K3" s="4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x14ac:dyDescent="0.2">
      <c r="B4" s="65" t="s">
        <v>13</v>
      </c>
      <c r="C4" s="66"/>
      <c r="D4" s="67" t="s">
        <v>14</v>
      </c>
      <c r="E4" s="66">
        <v>549344.52</v>
      </c>
      <c r="F4" s="66">
        <f t="shared" ref="F4:F16" si="0">E4/12</f>
        <v>45778.71</v>
      </c>
      <c r="G4" s="68"/>
      <c r="H4" s="69"/>
      <c r="I4" s="80"/>
      <c r="J4" s="70"/>
      <c r="K4" s="4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2">
      <c r="B5" s="65" t="s">
        <v>60</v>
      </c>
      <c r="C5" s="66" t="s">
        <v>59</v>
      </c>
      <c r="D5" s="70"/>
      <c r="E5" s="66">
        <v>90999.6</v>
      </c>
      <c r="F5" s="66">
        <f t="shared" si="0"/>
        <v>7583.3</v>
      </c>
      <c r="G5" s="68">
        <v>0.16569999999999999</v>
      </c>
      <c r="H5" s="69"/>
      <c r="I5" s="71"/>
      <c r="J5" s="70"/>
      <c r="K5" s="44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x14ac:dyDescent="0.2">
      <c r="B6" s="65" t="s">
        <v>61</v>
      </c>
      <c r="C6" s="66" t="s">
        <v>59</v>
      </c>
      <c r="D6" s="70"/>
      <c r="E6" s="66">
        <v>38997.24</v>
      </c>
      <c r="F6" s="66">
        <f t="shared" si="0"/>
        <v>3249.77</v>
      </c>
      <c r="G6" s="68">
        <v>7.0999999999999994E-2</v>
      </c>
      <c r="H6" s="69"/>
      <c r="I6" s="70"/>
      <c r="J6" s="70"/>
      <c r="K6" s="20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2:27" x14ac:dyDescent="0.2">
      <c r="B7" s="77" t="s">
        <v>63</v>
      </c>
      <c r="C7" s="66" t="s">
        <v>66</v>
      </c>
      <c r="D7" s="67"/>
      <c r="E7" s="66">
        <v>3657.12</v>
      </c>
      <c r="F7" s="66">
        <f t="shared" si="0"/>
        <v>304.76</v>
      </c>
      <c r="G7" s="68"/>
      <c r="H7" s="69"/>
      <c r="I7" s="70"/>
      <c r="J7" s="70"/>
      <c r="K7" s="5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2:27" x14ac:dyDescent="0.2">
      <c r="B8" s="65" t="s">
        <v>64</v>
      </c>
      <c r="C8" s="66" t="s">
        <v>59</v>
      </c>
      <c r="D8" s="67"/>
      <c r="E8" s="131">
        <v>480.83999999996701</v>
      </c>
      <c r="F8" s="132">
        <f t="shared" si="0"/>
        <v>40.06999999999725</v>
      </c>
      <c r="G8" s="133">
        <v>8.9999999999999998E-4</v>
      </c>
      <c r="H8" s="69"/>
      <c r="I8" s="70"/>
      <c r="J8" s="70"/>
      <c r="K8" s="204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2:27" x14ac:dyDescent="0.2">
      <c r="B9" s="65" t="s">
        <v>65</v>
      </c>
      <c r="C9" s="66" t="s">
        <v>59</v>
      </c>
      <c r="D9" s="67"/>
      <c r="E9" s="131">
        <v>366.84000000008302</v>
      </c>
      <c r="F9" s="132">
        <f t="shared" si="0"/>
        <v>30.570000000006917</v>
      </c>
      <c r="G9" s="133">
        <v>6.6336150467851014E-4</v>
      </c>
      <c r="H9" s="69"/>
      <c r="I9" s="70"/>
      <c r="J9" s="70"/>
      <c r="K9" s="206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2:27" x14ac:dyDescent="0.2">
      <c r="B10" s="65" t="s">
        <v>68</v>
      </c>
      <c r="C10" s="66" t="s">
        <v>67</v>
      </c>
      <c r="D10" s="70" t="s">
        <v>30</v>
      </c>
      <c r="E10" s="66"/>
      <c r="F10" s="66">
        <f t="shared" si="0"/>
        <v>0</v>
      </c>
      <c r="G10" s="68"/>
      <c r="H10" s="69"/>
      <c r="I10" s="79" t="s">
        <v>31</v>
      </c>
      <c r="J10" s="70"/>
      <c r="K10" s="44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2:27" x14ac:dyDescent="0.2">
      <c r="B11" s="65" t="s">
        <v>69</v>
      </c>
      <c r="C11" s="66" t="s">
        <v>66</v>
      </c>
      <c r="D11" s="70"/>
      <c r="E11" s="66">
        <v>8757.9599999999991</v>
      </c>
      <c r="F11" s="66">
        <f t="shared" si="0"/>
        <v>729.82999999999993</v>
      </c>
      <c r="G11" s="68"/>
      <c r="H11" s="69"/>
      <c r="I11" s="79" t="s">
        <v>32</v>
      </c>
      <c r="J11" s="70"/>
      <c r="K11" s="4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2:27" x14ac:dyDescent="0.2">
      <c r="B12" s="65" t="s">
        <v>70</v>
      </c>
      <c r="C12" s="78" t="s">
        <v>94</v>
      </c>
      <c r="D12" s="70"/>
      <c r="E12" s="66">
        <v>10284</v>
      </c>
      <c r="F12" s="66">
        <f t="shared" si="0"/>
        <v>857</v>
      </c>
      <c r="G12" s="68"/>
      <c r="H12" s="69"/>
      <c r="I12" s="70" t="s">
        <v>175</v>
      </c>
      <c r="J12" s="70"/>
      <c r="K12" s="44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2:27" x14ac:dyDescent="0.25">
      <c r="B13" s="65" t="s">
        <v>71</v>
      </c>
      <c r="C13" s="66" t="s">
        <v>72</v>
      </c>
      <c r="D13" s="70"/>
      <c r="E13" s="66"/>
      <c r="F13" s="66">
        <f t="shared" si="0"/>
        <v>0</v>
      </c>
      <c r="G13" s="68"/>
      <c r="H13" s="69"/>
      <c r="I13" s="198" t="s">
        <v>33</v>
      </c>
      <c r="J13" s="66"/>
      <c r="K13" s="58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2:27" x14ac:dyDescent="0.2">
      <c r="B14" s="73" t="s">
        <v>34</v>
      </c>
      <c r="C14" s="66" t="s">
        <v>73</v>
      </c>
      <c r="D14" s="70"/>
      <c r="E14" s="66"/>
      <c r="F14" s="66">
        <f t="shared" si="0"/>
        <v>0</v>
      </c>
      <c r="G14" s="68"/>
      <c r="H14" s="69"/>
      <c r="I14" s="74"/>
      <c r="J14" s="75"/>
      <c r="K14" s="59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2:27" x14ac:dyDescent="0.25">
      <c r="B15" s="65" t="s">
        <v>35</v>
      </c>
      <c r="C15" s="66" t="s">
        <v>74</v>
      </c>
      <c r="D15" s="72"/>
      <c r="E15" s="66"/>
      <c r="F15" s="66">
        <f t="shared" si="0"/>
        <v>0</v>
      </c>
      <c r="G15" s="68"/>
      <c r="H15" s="69"/>
      <c r="I15" s="76"/>
      <c r="J15" s="75"/>
      <c r="K15" s="4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25">
      <c r="B16" s="77" t="s">
        <v>75</v>
      </c>
      <c r="C16" s="66" t="s">
        <v>67</v>
      </c>
      <c r="D16" s="70" t="s">
        <v>36</v>
      </c>
      <c r="E16" s="66"/>
      <c r="F16" s="66">
        <f t="shared" si="0"/>
        <v>0</v>
      </c>
      <c r="G16" s="68"/>
      <c r="H16" s="69"/>
      <c r="I16" s="198" t="s">
        <v>96</v>
      </c>
      <c r="J16" s="66"/>
      <c r="K16" s="44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x14ac:dyDescent="0.2">
      <c r="B17" s="65" t="s">
        <v>37</v>
      </c>
      <c r="C17" s="66" t="s">
        <v>76</v>
      </c>
      <c r="D17" s="70"/>
      <c r="E17" s="66"/>
      <c r="F17" s="66"/>
      <c r="G17" s="68"/>
      <c r="H17" s="69"/>
      <c r="I17" s="66"/>
      <c r="J17" s="70"/>
      <c r="K17" s="4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x14ac:dyDescent="0.2">
      <c r="B18" s="65" t="s">
        <v>38</v>
      </c>
      <c r="C18" s="66" t="s">
        <v>77</v>
      </c>
      <c r="D18" s="70"/>
      <c r="E18" s="66"/>
      <c r="F18" s="66">
        <f t="shared" ref="F18:F22" si="1">E18/12</f>
        <v>0</v>
      </c>
      <c r="G18" s="68"/>
      <c r="H18" s="69"/>
      <c r="I18" s="70"/>
      <c r="J18" s="70"/>
      <c r="K18" s="4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x14ac:dyDescent="0.2">
      <c r="B19" s="65" t="s">
        <v>78</v>
      </c>
      <c r="C19" s="66" t="s">
        <v>62</v>
      </c>
      <c r="D19" s="70"/>
      <c r="E19" s="66">
        <v>29671.919999999998</v>
      </c>
      <c r="F19" s="66">
        <f t="shared" si="1"/>
        <v>2472.66</v>
      </c>
      <c r="G19" s="68"/>
      <c r="H19" s="69"/>
      <c r="I19" s="235" t="s">
        <v>39</v>
      </c>
      <c r="J19" s="70"/>
      <c r="K19" s="4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2">
      <c r="B20" s="65" t="s">
        <v>40</v>
      </c>
      <c r="C20" s="66" t="s">
        <v>79</v>
      </c>
      <c r="D20" s="70"/>
      <c r="E20" s="66"/>
      <c r="F20" s="66"/>
      <c r="G20" s="68"/>
      <c r="H20" s="69"/>
      <c r="I20" s="70"/>
      <c r="J20" s="70"/>
      <c r="K20" s="4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2">
      <c r="B21" s="77" t="s">
        <v>104</v>
      </c>
      <c r="C21" s="78" t="s">
        <v>59</v>
      </c>
      <c r="D21" s="79"/>
      <c r="E21" s="66">
        <v>898.92</v>
      </c>
      <c r="F21" s="66">
        <f t="shared" si="1"/>
        <v>74.91</v>
      </c>
      <c r="G21" s="68">
        <f>E21/E4</f>
        <v>1.6363501723836253E-3</v>
      </c>
      <c r="H21" s="69"/>
      <c r="I21" s="66" t="s">
        <v>53</v>
      </c>
      <c r="J21" s="70"/>
      <c r="K21" s="44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 x14ac:dyDescent="0.2">
      <c r="B22" s="77" t="s">
        <v>80</v>
      </c>
      <c r="C22" s="66" t="s">
        <v>67</v>
      </c>
      <c r="D22" s="70" t="s">
        <v>54</v>
      </c>
      <c r="E22" s="66"/>
      <c r="F22" s="66">
        <f t="shared" si="1"/>
        <v>0</v>
      </c>
      <c r="G22" s="68"/>
      <c r="H22" s="69"/>
      <c r="I22" s="79" t="s">
        <v>55</v>
      </c>
      <c r="J22" s="70"/>
      <c r="K22" s="4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s="42" customFormat="1" ht="15.75" customHeight="1" x14ac:dyDescent="0.2">
      <c r="A23" s="56"/>
      <c r="B23" s="65" t="s">
        <v>58</v>
      </c>
      <c r="C23" s="66" t="s">
        <v>81</v>
      </c>
      <c r="D23" s="79"/>
      <c r="E23" s="66"/>
      <c r="F23" s="66"/>
      <c r="G23" s="68"/>
      <c r="H23" s="69"/>
      <c r="I23" s="79"/>
      <c r="J23" s="70"/>
      <c r="K23" s="44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 x14ac:dyDescent="0.2">
      <c r="B24" s="65" t="s">
        <v>83</v>
      </c>
      <c r="C24" s="66" t="s">
        <v>82</v>
      </c>
      <c r="D24" s="70"/>
      <c r="E24" s="225">
        <v>-5708.76</v>
      </c>
      <c r="F24" s="225">
        <f>E24/12</f>
        <v>-475.73</v>
      </c>
      <c r="G24" s="68"/>
      <c r="H24" s="69"/>
      <c r="I24" s="70" t="s">
        <v>56</v>
      </c>
      <c r="J24" s="70"/>
      <c r="K24" s="44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" customHeight="1" x14ac:dyDescent="0.2">
      <c r="B25" s="77" t="s">
        <v>85</v>
      </c>
      <c r="C25" s="66" t="s">
        <v>84</v>
      </c>
      <c r="D25" s="36"/>
      <c r="E25" s="225">
        <v>1482.48</v>
      </c>
      <c r="F25" s="225">
        <f>E25/12</f>
        <v>123.54</v>
      </c>
      <c r="G25" s="36"/>
      <c r="H25" s="36"/>
      <c r="I25" s="70" t="s">
        <v>57</v>
      </c>
      <c r="J25" s="36"/>
      <c r="K25" s="60"/>
    </row>
    <row r="26" spans="1:27" ht="15.75" customHeight="1" x14ac:dyDescent="0.2">
      <c r="B26" s="37" t="s">
        <v>45</v>
      </c>
      <c r="C26" s="38"/>
      <c r="D26" s="39"/>
      <c r="E26" s="38">
        <f>SUM(E4:E25)</f>
        <v>729232.68</v>
      </c>
      <c r="F26" s="38">
        <f>SUM(F4:F25)</f>
        <v>60769.390000000014</v>
      </c>
      <c r="G26" s="40">
        <f>SUM(G4:G25)</f>
        <v>0.23989971167706212</v>
      </c>
      <c r="H26" s="41">
        <f>SUM(H4:H24)</f>
        <v>0</v>
      </c>
      <c r="I26" s="39"/>
      <c r="J26" s="39"/>
      <c r="K26" s="44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 x14ac:dyDescent="0.2">
      <c r="B27" s="45"/>
      <c r="C27" s="46"/>
      <c r="D27" s="45"/>
      <c r="E27" s="46"/>
      <c r="F27" s="46"/>
      <c r="G27" s="47"/>
      <c r="H27" s="48"/>
      <c r="I27" s="45"/>
      <c r="J27" s="45"/>
      <c r="K27" s="45"/>
      <c r="L27" s="45"/>
      <c r="M27" s="45"/>
      <c r="N27" s="45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 x14ac:dyDescent="0.2">
      <c r="B28" s="45"/>
      <c r="C28" s="45"/>
      <c r="D28" s="45"/>
      <c r="E28" s="46"/>
      <c r="F28" s="46"/>
      <c r="G28" s="49"/>
      <c r="H28" s="50"/>
      <c r="I28" s="45"/>
      <c r="J28" s="45"/>
      <c r="K28" s="45"/>
      <c r="L28" s="45"/>
      <c r="M28" s="45"/>
      <c r="N28" s="45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 x14ac:dyDescent="0.2">
      <c r="B29" s="45"/>
      <c r="C29" s="45"/>
      <c r="D29" s="45"/>
      <c r="E29" s="45"/>
      <c r="F29" s="45"/>
      <c r="G29" s="51"/>
      <c r="H29" s="50"/>
      <c r="I29" s="45"/>
      <c r="J29" s="45"/>
      <c r="K29" s="45"/>
      <c r="L29" s="45"/>
      <c r="M29" s="45"/>
      <c r="N29" s="45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 x14ac:dyDescent="0.2">
      <c r="B30" s="1"/>
      <c r="C30" s="1"/>
      <c r="D30" s="1"/>
      <c r="E30" s="1"/>
      <c r="F30" s="1"/>
      <c r="G30" s="2"/>
      <c r="H30" s="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 x14ac:dyDescent="0.2">
      <c r="B31" s="1"/>
      <c r="C31" s="1"/>
      <c r="D31" s="1"/>
      <c r="E31" s="1"/>
      <c r="F31" s="1"/>
      <c r="G31" s="2"/>
      <c r="H31" s="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 x14ac:dyDescent="0.2">
      <c r="B32" s="1"/>
      <c r="C32" s="1"/>
      <c r="D32" s="1"/>
      <c r="E32" s="1"/>
      <c r="F32" s="1"/>
      <c r="G32" s="2"/>
      <c r="H32" s="3"/>
      <c r="I32" s="1"/>
      <c r="J32" s="27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2:27" ht="15.75" customHeight="1" x14ac:dyDescent="0.2">
      <c r="B33" s="1"/>
      <c r="C33" s="1"/>
      <c r="D33" s="1"/>
      <c r="E33" s="1"/>
      <c r="F33" s="1"/>
      <c r="G33" s="2"/>
      <c r="H33" s="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2:27" ht="15.75" customHeight="1" x14ac:dyDescent="0.2">
      <c r="B34" s="1"/>
      <c r="C34" s="1"/>
      <c r="D34" s="1"/>
      <c r="E34" s="1"/>
      <c r="F34" s="1"/>
      <c r="G34" s="2"/>
      <c r="H34" s="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2:27" ht="15.75" customHeight="1" x14ac:dyDescent="0.2">
      <c r="B35" s="1"/>
      <c r="C35" s="1"/>
      <c r="D35" s="1"/>
      <c r="E35" s="1"/>
      <c r="F35" s="1"/>
      <c r="G35" s="2"/>
      <c r="H35" s="3"/>
      <c r="I35" s="1"/>
      <c r="J35" s="28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2:27" ht="15.75" customHeight="1" x14ac:dyDescent="0.2">
      <c r="B36" s="1"/>
      <c r="C36" s="1"/>
      <c r="D36" s="1"/>
      <c r="E36" s="1"/>
      <c r="F36" s="1"/>
      <c r="G36" s="2"/>
      <c r="H36" s="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2:27" ht="15.75" customHeight="1" x14ac:dyDescent="0.2">
      <c r="B37" s="1"/>
      <c r="C37" s="1"/>
      <c r="D37" s="1"/>
      <c r="E37" s="28"/>
      <c r="F37" s="1"/>
      <c r="G37" s="2"/>
      <c r="H37" s="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ht="15.75" customHeight="1" x14ac:dyDescent="0.2">
      <c r="B38" s="1"/>
      <c r="C38" s="1"/>
      <c r="D38" s="1"/>
      <c r="E38" s="1"/>
      <c r="F38" s="1"/>
      <c r="G38" s="2"/>
      <c r="H38" s="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2:27" ht="15.75" customHeight="1" x14ac:dyDescent="0.2">
      <c r="B39" s="1"/>
      <c r="C39" s="1"/>
      <c r="D39" s="1"/>
      <c r="E39" s="1"/>
      <c r="F39" s="1"/>
      <c r="G39" s="2"/>
      <c r="H39" s="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ht="15.75" customHeight="1" x14ac:dyDescent="0.2">
      <c r="B40" s="1"/>
      <c r="C40" s="1"/>
      <c r="D40" s="1"/>
      <c r="E40" s="1"/>
      <c r="F40" s="1"/>
      <c r="G40" s="2"/>
      <c r="H40" s="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2:27" ht="15.75" customHeight="1" x14ac:dyDescent="0.2">
      <c r="B41" s="1"/>
      <c r="C41" s="1"/>
      <c r="D41" s="1"/>
      <c r="E41" s="1"/>
      <c r="F41" s="1"/>
      <c r="G41" s="2"/>
      <c r="H41" s="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2:27" ht="15.75" customHeight="1" x14ac:dyDescent="0.2">
      <c r="B42" s="1"/>
      <c r="C42" s="1"/>
      <c r="D42" s="1"/>
      <c r="E42" s="1"/>
      <c r="F42" s="1"/>
      <c r="G42" s="2"/>
      <c r="H42" s="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2:27" ht="15.75" customHeight="1" x14ac:dyDescent="0.2">
      <c r="B43" s="1"/>
      <c r="C43" s="1"/>
      <c r="D43" s="1"/>
      <c r="E43" s="1"/>
      <c r="F43" s="1"/>
      <c r="G43" s="2"/>
      <c r="H43" s="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2:27" ht="15.75" customHeight="1" x14ac:dyDescent="0.2">
      <c r="B44" s="1"/>
      <c r="C44" s="1"/>
      <c r="D44" s="1"/>
      <c r="E44" s="1"/>
      <c r="F44" s="1"/>
      <c r="G44" s="2"/>
      <c r="H44" s="3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2:27" ht="15.75" customHeight="1" x14ac:dyDescent="0.2">
      <c r="B45" s="1"/>
      <c r="C45" s="1"/>
      <c r="D45" s="1"/>
      <c r="E45" s="1"/>
      <c r="F45" s="1"/>
      <c r="G45" s="2"/>
      <c r="H45" s="3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2:27" ht="15.75" customHeight="1" x14ac:dyDescent="0.2">
      <c r="B46" s="1"/>
      <c r="C46" s="1"/>
      <c r="D46" s="1"/>
      <c r="E46" s="1"/>
      <c r="F46" s="1"/>
      <c r="G46" s="2"/>
      <c r="H46" s="3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2:27" ht="15.75" customHeight="1" x14ac:dyDescent="0.2">
      <c r="B47" s="1"/>
      <c r="C47" s="1"/>
      <c r="D47" s="1"/>
      <c r="E47" s="1"/>
      <c r="F47" s="1"/>
      <c r="G47" s="2"/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2:27" ht="15.75" customHeight="1" x14ac:dyDescent="0.2">
      <c r="B48" s="1"/>
      <c r="C48" s="1"/>
      <c r="D48" s="1"/>
      <c r="E48" s="1"/>
      <c r="F48" s="1"/>
      <c r="G48" s="2"/>
      <c r="H48" s="3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2:27" ht="15.75" customHeight="1" x14ac:dyDescent="0.2">
      <c r="B49" s="1"/>
      <c r="C49" s="1"/>
      <c r="D49" s="1"/>
      <c r="E49" s="1"/>
      <c r="F49" s="1"/>
      <c r="G49" s="2"/>
      <c r="H49" s="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2:27" ht="15.75" customHeight="1" x14ac:dyDescent="0.2">
      <c r="B50" s="1"/>
      <c r="C50" s="1"/>
      <c r="D50" s="1"/>
      <c r="E50" s="1"/>
      <c r="F50" s="1"/>
      <c r="G50" s="2"/>
      <c r="H50" s="3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2:27" ht="15.75" customHeight="1" x14ac:dyDescent="0.2">
      <c r="B51" s="1"/>
      <c r="C51" s="1"/>
      <c r="D51" s="1"/>
      <c r="E51" s="1"/>
      <c r="F51" s="1"/>
      <c r="G51" s="2"/>
      <c r="H51" s="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2:27" ht="15.75" customHeight="1" x14ac:dyDescent="0.2">
      <c r="B52" s="1"/>
      <c r="C52" s="1"/>
      <c r="D52" s="1"/>
      <c r="E52" s="1"/>
      <c r="F52" s="1"/>
      <c r="G52" s="2"/>
      <c r="H52" s="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2:27" ht="15.75" customHeight="1" x14ac:dyDescent="0.2">
      <c r="B53" s="1"/>
      <c r="C53" s="1"/>
      <c r="D53" s="1"/>
      <c r="E53" s="1"/>
      <c r="F53" s="1"/>
      <c r="G53" s="2"/>
      <c r="H53" s="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2:27" ht="15.75" customHeight="1" x14ac:dyDescent="0.2">
      <c r="B54" s="1"/>
      <c r="C54" s="1"/>
      <c r="D54" s="1"/>
      <c r="E54" s="1"/>
      <c r="F54" s="1"/>
      <c r="G54" s="2"/>
      <c r="H54" s="3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2:27" ht="15.75" customHeight="1" x14ac:dyDescent="0.2">
      <c r="B55" s="1"/>
      <c r="C55" s="1"/>
      <c r="D55" s="1"/>
      <c r="E55" s="1"/>
      <c r="F55" s="1"/>
      <c r="G55" s="2"/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2:27" ht="15.75" customHeight="1" x14ac:dyDescent="0.2">
      <c r="B56" s="1"/>
      <c r="C56" s="1"/>
      <c r="D56" s="1"/>
      <c r="E56" s="1"/>
      <c r="F56" s="1"/>
      <c r="G56" s="2"/>
      <c r="H56" s="3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2:27" ht="15.75" customHeight="1" x14ac:dyDescent="0.2">
      <c r="B57" s="1"/>
      <c r="C57" s="1"/>
      <c r="D57" s="1"/>
      <c r="E57" s="1"/>
      <c r="F57" s="1"/>
      <c r="G57" s="2"/>
      <c r="H57" s="3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2:27" ht="15.75" customHeight="1" x14ac:dyDescent="0.2">
      <c r="B58" s="1"/>
      <c r="C58" s="1"/>
      <c r="D58" s="1"/>
      <c r="E58" s="1"/>
      <c r="F58" s="1"/>
      <c r="G58" s="2"/>
      <c r="H58" s="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2:27" ht="15.75" customHeight="1" x14ac:dyDescent="0.2">
      <c r="B59" s="1"/>
      <c r="C59" s="1"/>
      <c r="D59" s="1"/>
      <c r="E59" s="1"/>
      <c r="F59" s="1"/>
      <c r="G59" s="2"/>
      <c r="H59" s="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2:27" ht="15.75" customHeight="1" x14ac:dyDescent="0.2">
      <c r="B60" s="1"/>
      <c r="C60" s="1"/>
      <c r="D60" s="1"/>
      <c r="E60" s="1"/>
      <c r="F60" s="1"/>
      <c r="G60" s="2"/>
      <c r="H60" s="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2:27" ht="15.75" customHeight="1" x14ac:dyDescent="0.2">
      <c r="B61" s="1"/>
      <c r="C61" s="1"/>
      <c r="D61" s="1"/>
      <c r="E61" s="1"/>
      <c r="F61" s="1"/>
      <c r="G61" s="2"/>
      <c r="H61" s="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2:27" ht="15.75" customHeight="1" x14ac:dyDescent="0.2">
      <c r="B62" s="1"/>
      <c r="C62" s="1"/>
      <c r="D62" s="1"/>
      <c r="E62" s="1"/>
      <c r="F62" s="1"/>
      <c r="G62" s="2"/>
      <c r="H62" s="3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2:27" ht="15.75" customHeight="1" x14ac:dyDescent="0.2">
      <c r="B63" s="1"/>
      <c r="C63" s="1"/>
      <c r="D63" s="1"/>
      <c r="E63" s="1"/>
      <c r="F63" s="1"/>
      <c r="G63" s="2"/>
      <c r="H63" s="3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2:27" ht="15.75" customHeight="1" x14ac:dyDescent="0.2">
      <c r="B64" s="1"/>
      <c r="C64" s="1"/>
      <c r="D64" s="1"/>
      <c r="E64" s="1"/>
      <c r="F64" s="1"/>
      <c r="G64" s="2"/>
      <c r="H64" s="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2:27" ht="15.75" customHeight="1" x14ac:dyDescent="0.2">
      <c r="B65" s="1"/>
      <c r="C65" s="1"/>
      <c r="D65" s="1"/>
      <c r="E65" s="1"/>
      <c r="F65" s="1"/>
      <c r="G65" s="2"/>
      <c r="H65" s="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2:27" ht="15.75" customHeight="1" x14ac:dyDescent="0.2">
      <c r="B66" s="1"/>
      <c r="C66" s="1"/>
      <c r="D66" s="1"/>
      <c r="E66" s="1"/>
      <c r="F66" s="1"/>
      <c r="G66" s="2"/>
      <c r="H66" s="3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2:27" ht="15.75" customHeight="1" x14ac:dyDescent="0.2">
      <c r="B67" s="1"/>
      <c r="C67" s="1"/>
      <c r="D67" s="1"/>
      <c r="E67" s="1"/>
      <c r="F67" s="1"/>
      <c r="G67" s="2"/>
      <c r="H67" s="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2:27" ht="15.75" customHeight="1" x14ac:dyDescent="0.2">
      <c r="B68" s="1"/>
      <c r="C68" s="1"/>
      <c r="D68" s="1"/>
      <c r="E68" s="1"/>
      <c r="F68" s="1"/>
      <c r="G68" s="2"/>
      <c r="H68" s="3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2:27" ht="15.75" customHeight="1" x14ac:dyDescent="0.2">
      <c r="B69" s="1"/>
      <c r="C69" s="1"/>
      <c r="D69" s="1"/>
      <c r="E69" s="1"/>
      <c r="F69" s="1"/>
      <c r="G69" s="2"/>
      <c r="H69" s="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2:27" ht="15.75" customHeight="1" x14ac:dyDescent="0.2">
      <c r="B70" s="1"/>
      <c r="C70" s="1"/>
      <c r="D70" s="1"/>
      <c r="E70" s="1"/>
      <c r="F70" s="1"/>
      <c r="G70" s="2"/>
      <c r="H70" s="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2:27" ht="15.75" customHeight="1" x14ac:dyDescent="0.2">
      <c r="B71" s="1"/>
      <c r="C71" s="1"/>
      <c r="D71" s="1"/>
      <c r="E71" s="1"/>
      <c r="F71" s="1"/>
      <c r="G71" s="2"/>
      <c r="H71" s="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2:27" ht="15.75" customHeight="1" x14ac:dyDescent="0.2">
      <c r="B72" s="1"/>
      <c r="C72" s="1"/>
      <c r="D72" s="1"/>
      <c r="E72" s="1"/>
      <c r="F72" s="1"/>
      <c r="G72" s="2"/>
      <c r="H72" s="3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2:27" ht="15.75" customHeight="1" x14ac:dyDescent="0.2">
      <c r="B73" s="1"/>
      <c r="C73" s="1"/>
      <c r="D73" s="1"/>
      <c r="E73" s="1"/>
      <c r="F73" s="1"/>
      <c r="G73" s="2"/>
      <c r="H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2:27" ht="15.75" customHeight="1" x14ac:dyDescent="0.2">
      <c r="B74" s="1"/>
      <c r="C74" s="1"/>
      <c r="D74" s="1"/>
      <c r="E74" s="1"/>
      <c r="F74" s="1"/>
      <c r="G74" s="2"/>
      <c r="H74" s="3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2:27" ht="15.75" customHeight="1" x14ac:dyDescent="0.2">
      <c r="B75" s="1"/>
      <c r="C75" s="1"/>
      <c r="D75" s="1"/>
      <c r="E75" s="1"/>
      <c r="F75" s="1"/>
      <c r="G75" s="2"/>
      <c r="H75" s="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2:27" ht="15.75" customHeight="1" x14ac:dyDescent="0.2">
      <c r="B76" s="1"/>
      <c r="C76" s="1"/>
      <c r="D76" s="1"/>
      <c r="E76" s="1"/>
      <c r="F76" s="1"/>
      <c r="G76" s="2"/>
      <c r="H76" s="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2:27" ht="15.75" customHeight="1" x14ac:dyDescent="0.2">
      <c r="B77" s="1"/>
      <c r="C77" s="1"/>
      <c r="D77" s="1"/>
      <c r="E77" s="1"/>
      <c r="F77" s="1"/>
      <c r="G77" s="2"/>
      <c r="H77" s="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2:27" ht="15.75" customHeight="1" x14ac:dyDescent="0.2">
      <c r="B78" s="1"/>
      <c r="C78" s="1"/>
      <c r="D78" s="1"/>
      <c r="E78" s="1"/>
      <c r="F78" s="1"/>
      <c r="G78" s="2"/>
      <c r="H78" s="3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2:27" ht="15.75" customHeight="1" x14ac:dyDescent="0.2">
      <c r="B79" s="1"/>
      <c r="C79" s="1"/>
      <c r="D79" s="1"/>
      <c r="E79" s="1"/>
      <c r="F79" s="1"/>
      <c r="G79" s="2"/>
      <c r="H79" s="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2:27" ht="15.75" customHeight="1" x14ac:dyDescent="0.2">
      <c r="B80" s="1"/>
      <c r="C80" s="1"/>
      <c r="D80" s="1"/>
      <c r="E80" s="1"/>
      <c r="F80" s="1"/>
      <c r="G80" s="2"/>
      <c r="H80" s="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2:27" ht="15.75" customHeight="1" x14ac:dyDescent="0.2">
      <c r="B81" s="1"/>
      <c r="C81" s="1"/>
      <c r="D81" s="1"/>
      <c r="E81" s="1"/>
      <c r="F81" s="1"/>
      <c r="G81" s="2"/>
      <c r="H81" s="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2:27" ht="15.75" customHeight="1" x14ac:dyDescent="0.2">
      <c r="B82" s="1"/>
      <c r="C82" s="1"/>
      <c r="D82" s="1"/>
      <c r="E82" s="1"/>
      <c r="F82" s="1"/>
      <c r="G82" s="2"/>
      <c r="H82" s="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2:27" ht="15.75" customHeight="1" x14ac:dyDescent="0.2">
      <c r="B83" s="1"/>
      <c r="C83" s="1"/>
      <c r="D83" s="1"/>
      <c r="E83" s="1"/>
      <c r="F83" s="1"/>
      <c r="G83" s="2"/>
      <c r="H83" s="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2:27" ht="15.75" customHeight="1" x14ac:dyDescent="0.2">
      <c r="B84" s="1"/>
      <c r="C84" s="1"/>
      <c r="D84" s="1"/>
      <c r="E84" s="1"/>
      <c r="F84" s="1"/>
      <c r="G84" s="2"/>
      <c r="H84" s="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2:27" ht="15.75" customHeight="1" x14ac:dyDescent="0.2">
      <c r="B85" s="1"/>
      <c r="C85" s="1"/>
      <c r="D85" s="1"/>
      <c r="E85" s="1"/>
      <c r="F85" s="1"/>
      <c r="G85" s="2"/>
      <c r="H85" s="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2:27" ht="15.75" customHeight="1" x14ac:dyDescent="0.2">
      <c r="B86" s="1"/>
      <c r="C86" s="1"/>
      <c r="D86" s="1"/>
      <c r="E86" s="1"/>
      <c r="F86" s="1"/>
      <c r="G86" s="2"/>
      <c r="H86" s="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2:27" ht="15.75" customHeight="1" x14ac:dyDescent="0.2">
      <c r="B87" s="1"/>
      <c r="C87" s="1"/>
      <c r="D87" s="1"/>
      <c r="E87" s="1"/>
      <c r="F87" s="1"/>
      <c r="G87" s="2"/>
      <c r="H87" s="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2:27" ht="15.75" customHeight="1" x14ac:dyDescent="0.2">
      <c r="B88" s="1"/>
      <c r="C88" s="1"/>
      <c r="D88" s="1"/>
      <c r="E88" s="1"/>
      <c r="F88" s="1"/>
      <c r="G88" s="2"/>
      <c r="H88" s="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2:27" ht="15.75" customHeight="1" x14ac:dyDescent="0.2">
      <c r="B89" s="1"/>
      <c r="C89" s="1"/>
      <c r="D89" s="1"/>
      <c r="E89" s="1"/>
      <c r="F89" s="1"/>
      <c r="G89" s="2"/>
      <c r="H89" s="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2:27" ht="15.75" customHeight="1" x14ac:dyDescent="0.2">
      <c r="B90" s="1"/>
      <c r="C90" s="1"/>
      <c r="D90" s="1"/>
      <c r="E90" s="1"/>
      <c r="F90" s="1"/>
      <c r="G90" s="2"/>
      <c r="H90" s="3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2:27" ht="15.75" customHeight="1" x14ac:dyDescent="0.2">
      <c r="B91" s="1"/>
      <c r="C91" s="1"/>
      <c r="D91" s="1"/>
      <c r="E91" s="1"/>
      <c r="F91" s="1"/>
      <c r="G91" s="2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2:27" ht="15.75" customHeight="1" x14ac:dyDescent="0.2">
      <c r="B92" s="1"/>
      <c r="C92" s="1"/>
      <c r="D92" s="1"/>
      <c r="E92" s="1"/>
      <c r="F92" s="1"/>
      <c r="G92" s="2"/>
      <c r="H92" s="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2:27" ht="15.75" customHeight="1" x14ac:dyDescent="0.2">
      <c r="B93" s="1"/>
      <c r="C93" s="1"/>
      <c r="D93" s="1"/>
      <c r="E93" s="1"/>
      <c r="F93" s="1"/>
      <c r="G93" s="2"/>
      <c r="H93" s="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2:27" ht="15.75" customHeight="1" x14ac:dyDescent="0.2">
      <c r="B94" s="1"/>
      <c r="C94" s="1"/>
      <c r="D94" s="1"/>
      <c r="E94" s="1"/>
      <c r="F94" s="1"/>
      <c r="G94" s="2"/>
      <c r="H94" s="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2:27" ht="15.75" customHeight="1" x14ac:dyDescent="0.2">
      <c r="B95" s="1"/>
      <c r="C95" s="1"/>
      <c r="D95" s="1"/>
      <c r="E95" s="1"/>
      <c r="F95" s="1"/>
      <c r="G95" s="2"/>
      <c r="H95" s="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2:27" ht="15.75" customHeight="1" x14ac:dyDescent="0.2">
      <c r="B96" s="1"/>
      <c r="C96" s="1"/>
      <c r="D96" s="1"/>
      <c r="E96" s="1"/>
      <c r="F96" s="1"/>
      <c r="G96" s="2"/>
      <c r="H96" s="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2:27" ht="15.75" customHeight="1" x14ac:dyDescent="0.2">
      <c r="B97" s="1"/>
      <c r="C97" s="1"/>
      <c r="D97" s="1"/>
      <c r="E97" s="1"/>
      <c r="F97" s="1"/>
      <c r="G97" s="2"/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2:27" ht="15.75" customHeight="1" x14ac:dyDescent="0.2">
      <c r="B98" s="1"/>
      <c r="C98" s="1"/>
      <c r="D98" s="1"/>
      <c r="E98" s="1"/>
      <c r="F98" s="1"/>
      <c r="G98" s="2"/>
      <c r="H98" s="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2:27" ht="15.75" customHeight="1" x14ac:dyDescent="0.2">
      <c r="B99" s="1"/>
      <c r="C99" s="1"/>
      <c r="D99" s="1"/>
      <c r="E99" s="1"/>
      <c r="F99" s="1"/>
      <c r="G99" s="2"/>
      <c r="H99" s="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2:27" ht="15.75" customHeight="1" x14ac:dyDescent="0.2">
      <c r="B100" s="1"/>
      <c r="C100" s="1"/>
      <c r="D100" s="1"/>
      <c r="E100" s="1"/>
      <c r="F100" s="1"/>
      <c r="G100" s="2"/>
      <c r="H100" s="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2:27" ht="15.75" customHeight="1" x14ac:dyDescent="0.2">
      <c r="B101" s="1"/>
      <c r="C101" s="1"/>
      <c r="D101" s="1"/>
      <c r="E101" s="1"/>
      <c r="F101" s="1"/>
      <c r="G101" s="2"/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2:27" ht="15.75" customHeight="1" x14ac:dyDescent="0.2">
      <c r="B102" s="1"/>
      <c r="C102" s="1"/>
      <c r="D102" s="1"/>
      <c r="E102" s="1"/>
      <c r="F102" s="1"/>
      <c r="G102" s="2"/>
      <c r="H102" s="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2:27" ht="15.75" customHeight="1" x14ac:dyDescent="0.2">
      <c r="B103" s="1"/>
      <c r="C103" s="1"/>
      <c r="D103" s="1"/>
      <c r="E103" s="1"/>
      <c r="F103" s="1"/>
      <c r="G103" s="2"/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2:27" ht="15.75" customHeight="1" x14ac:dyDescent="0.2">
      <c r="B104" s="1"/>
      <c r="C104" s="1"/>
      <c r="D104" s="1"/>
      <c r="E104" s="1"/>
      <c r="F104" s="1"/>
      <c r="G104" s="2"/>
      <c r="H104" s="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2:27" ht="15.75" customHeight="1" x14ac:dyDescent="0.2">
      <c r="B105" s="1"/>
      <c r="C105" s="1"/>
      <c r="D105" s="1"/>
      <c r="E105" s="1"/>
      <c r="F105" s="1"/>
      <c r="G105" s="2"/>
      <c r="H105" s="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2:27" ht="15.75" customHeight="1" x14ac:dyDescent="0.2">
      <c r="B106" s="1"/>
      <c r="C106" s="1"/>
      <c r="D106" s="1"/>
      <c r="E106" s="1"/>
      <c r="F106" s="1"/>
      <c r="G106" s="2"/>
      <c r="H106" s="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2:27" ht="15.75" customHeight="1" x14ac:dyDescent="0.2">
      <c r="B107" s="1"/>
      <c r="C107" s="1"/>
      <c r="D107" s="1"/>
      <c r="E107" s="1"/>
      <c r="F107" s="1"/>
      <c r="G107" s="2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2:27" ht="15.75" customHeight="1" x14ac:dyDescent="0.2">
      <c r="B108" s="1"/>
      <c r="C108" s="1"/>
      <c r="D108" s="1"/>
      <c r="E108" s="1"/>
      <c r="F108" s="1"/>
      <c r="G108" s="2"/>
      <c r="H108" s="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2:27" ht="15.75" customHeight="1" x14ac:dyDescent="0.2">
      <c r="B109" s="1"/>
      <c r="C109" s="1"/>
      <c r="D109" s="1"/>
      <c r="E109" s="1"/>
      <c r="F109" s="1"/>
      <c r="G109" s="2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2:27" ht="15.75" customHeight="1" x14ac:dyDescent="0.2">
      <c r="B110" s="1"/>
      <c r="C110" s="1"/>
      <c r="D110" s="1"/>
      <c r="E110" s="1"/>
      <c r="F110" s="1"/>
      <c r="G110" s="2"/>
      <c r="H110" s="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2:27" ht="15.75" customHeight="1" x14ac:dyDescent="0.2">
      <c r="B111" s="1"/>
      <c r="C111" s="1"/>
      <c r="D111" s="1"/>
      <c r="E111" s="1"/>
      <c r="F111" s="1"/>
      <c r="G111" s="2"/>
      <c r="H111" s="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2:27" ht="15.75" customHeight="1" x14ac:dyDescent="0.2">
      <c r="B112" s="1"/>
      <c r="C112" s="1"/>
      <c r="D112" s="1"/>
      <c r="E112" s="1"/>
      <c r="F112" s="1"/>
      <c r="G112" s="2"/>
      <c r="H112" s="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2:27" ht="15.75" customHeight="1" x14ac:dyDescent="0.2">
      <c r="B113" s="1"/>
      <c r="C113" s="1"/>
      <c r="D113" s="1"/>
      <c r="E113" s="1"/>
      <c r="F113" s="1"/>
      <c r="G113" s="2"/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2:27" ht="15.75" customHeight="1" x14ac:dyDescent="0.2">
      <c r="B114" s="1"/>
      <c r="C114" s="1"/>
      <c r="D114" s="1"/>
      <c r="E114" s="1"/>
      <c r="F114" s="1"/>
      <c r="G114" s="2"/>
      <c r="H114" s="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2:27" ht="15.75" customHeight="1" x14ac:dyDescent="0.2">
      <c r="B115" s="1"/>
      <c r="C115" s="1"/>
      <c r="D115" s="1"/>
      <c r="E115" s="1"/>
      <c r="F115" s="1"/>
      <c r="G115" s="2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2:27" ht="15.75" customHeight="1" x14ac:dyDescent="0.2">
      <c r="B116" s="1"/>
      <c r="C116" s="1"/>
      <c r="D116" s="1"/>
      <c r="E116" s="1"/>
      <c r="F116" s="1"/>
      <c r="G116" s="2"/>
      <c r="H116" s="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2:27" ht="15.75" customHeight="1" x14ac:dyDescent="0.2">
      <c r="B117" s="1"/>
      <c r="C117" s="1"/>
      <c r="D117" s="1"/>
      <c r="E117" s="1"/>
      <c r="F117" s="1"/>
      <c r="G117" s="2"/>
      <c r="H117" s="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2:27" ht="15.75" customHeight="1" x14ac:dyDescent="0.2">
      <c r="B118" s="1"/>
      <c r="C118" s="1"/>
      <c r="D118" s="1"/>
      <c r="E118" s="1"/>
      <c r="F118" s="1"/>
      <c r="G118" s="2"/>
      <c r="H118" s="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2:27" ht="15.75" customHeight="1" x14ac:dyDescent="0.2">
      <c r="B119" s="1"/>
      <c r="C119" s="1"/>
      <c r="D119" s="1"/>
      <c r="E119" s="1"/>
      <c r="F119" s="1"/>
      <c r="G119" s="2"/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2:27" ht="15.75" customHeight="1" x14ac:dyDescent="0.2">
      <c r="B120" s="1"/>
      <c r="C120" s="1"/>
      <c r="D120" s="1"/>
      <c r="E120" s="1"/>
      <c r="F120" s="1"/>
      <c r="G120" s="2"/>
      <c r="H120" s="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2:27" ht="15.75" customHeight="1" x14ac:dyDescent="0.2">
      <c r="B121" s="1"/>
      <c r="C121" s="1"/>
      <c r="D121" s="1"/>
      <c r="E121" s="1"/>
      <c r="F121" s="1"/>
      <c r="G121" s="2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2:27" ht="15.75" customHeight="1" x14ac:dyDescent="0.2">
      <c r="B122" s="1"/>
      <c r="C122" s="1"/>
      <c r="D122" s="1"/>
      <c r="E122" s="1"/>
      <c r="F122" s="1"/>
      <c r="G122" s="2"/>
      <c r="H122" s="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2:27" ht="15.75" customHeight="1" x14ac:dyDescent="0.2">
      <c r="B123" s="1"/>
      <c r="C123" s="1"/>
      <c r="D123" s="1"/>
      <c r="E123" s="1"/>
      <c r="F123" s="1"/>
      <c r="G123" s="2"/>
      <c r="H123" s="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2:27" ht="15.75" customHeight="1" x14ac:dyDescent="0.2">
      <c r="B124" s="1"/>
      <c r="C124" s="1"/>
      <c r="D124" s="1"/>
      <c r="E124" s="1"/>
      <c r="F124" s="1"/>
      <c r="G124" s="2"/>
      <c r="H124" s="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2:27" ht="15.75" customHeight="1" x14ac:dyDescent="0.2">
      <c r="B125" s="1"/>
      <c r="C125" s="1"/>
      <c r="D125" s="1"/>
      <c r="E125" s="1"/>
      <c r="F125" s="1"/>
      <c r="G125" s="2"/>
      <c r="H125" s="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2:27" ht="15.75" customHeight="1" x14ac:dyDescent="0.2">
      <c r="B126" s="1"/>
      <c r="C126" s="1"/>
      <c r="D126" s="1"/>
      <c r="E126" s="1"/>
      <c r="F126" s="1"/>
      <c r="G126" s="2"/>
      <c r="H126" s="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2:27" ht="15.75" customHeight="1" x14ac:dyDescent="0.2">
      <c r="B127" s="1"/>
      <c r="C127" s="1"/>
      <c r="D127" s="1"/>
      <c r="E127" s="1"/>
      <c r="F127" s="1"/>
      <c r="G127" s="2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2:27" ht="15.75" customHeight="1" x14ac:dyDescent="0.2">
      <c r="B128" s="1"/>
      <c r="C128" s="1"/>
      <c r="D128" s="1"/>
      <c r="E128" s="1"/>
      <c r="F128" s="1"/>
      <c r="G128" s="2"/>
      <c r="H128" s="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2:27" ht="15.75" customHeight="1" x14ac:dyDescent="0.2">
      <c r="B129" s="1"/>
      <c r="C129" s="1"/>
      <c r="D129" s="1"/>
      <c r="E129" s="1"/>
      <c r="F129" s="1"/>
      <c r="G129" s="2"/>
      <c r="H129" s="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2:27" ht="15.75" customHeight="1" x14ac:dyDescent="0.2">
      <c r="B130" s="1"/>
      <c r="C130" s="1"/>
      <c r="D130" s="1"/>
      <c r="E130" s="1"/>
      <c r="F130" s="1"/>
      <c r="G130" s="2"/>
      <c r="H130" s="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2:27" ht="15.75" customHeight="1" x14ac:dyDescent="0.2">
      <c r="B131" s="1"/>
      <c r="C131" s="1"/>
      <c r="D131" s="1"/>
      <c r="E131" s="1"/>
      <c r="F131" s="1"/>
      <c r="G131" s="2"/>
      <c r="H131" s="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2:27" ht="15.75" customHeight="1" x14ac:dyDescent="0.2">
      <c r="B132" s="1"/>
      <c r="C132" s="1"/>
      <c r="D132" s="1"/>
      <c r="E132" s="1"/>
      <c r="F132" s="1"/>
      <c r="G132" s="2"/>
      <c r="H132" s="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2:27" ht="15.75" customHeight="1" x14ac:dyDescent="0.2">
      <c r="B133" s="1"/>
      <c r="C133" s="1"/>
      <c r="D133" s="1"/>
      <c r="E133" s="1"/>
      <c r="F133" s="1"/>
      <c r="G133" s="2"/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2:27" ht="15.75" customHeight="1" x14ac:dyDescent="0.2">
      <c r="B134" s="1"/>
      <c r="C134" s="1"/>
      <c r="D134" s="1"/>
      <c r="E134" s="1"/>
      <c r="F134" s="1"/>
      <c r="G134" s="2"/>
      <c r="H134" s="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2:27" ht="15.75" customHeight="1" x14ac:dyDescent="0.2">
      <c r="B135" s="1"/>
      <c r="C135" s="1"/>
      <c r="D135" s="1"/>
      <c r="E135" s="1"/>
      <c r="F135" s="1"/>
      <c r="G135" s="2"/>
      <c r="H135" s="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2:27" ht="15.75" customHeight="1" x14ac:dyDescent="0.2">
      <c r="B136" s="1"/>
      <c r="C136" s="1"/>
      <c r="D136" s="1"/>
      <c r="E136" s="1"/>
      <c r="F136" s="1"/>
      <c r="G136" s="2"/>
      <c r="H136" s="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2:27" ht="15.75" customHeight="1" x14ac:dyDescent="0.2">
      <c r="B137" s="1"/>
      <c r="C137" s="1"/>
      <c r="D137" s="1"/>
      <c r="E137" s="1"/>
      <c r="F137" s="1"/>
      <c r="G137" s="2"/>
      <c r="H137" s="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2:27" ht="15.75" customHeight="1" x14ac:dyDescent="0.2">
      <c r="B138" s="1"/>
      <c r="C138" s="1"/>
      <c r="D138" s="1"/>
      <c r="E138" s="1"/>
      <c r="F138" s="1"/>
      <c r="G138" s="2"/>
      <c r="H138" s="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2:27" ht="15.75" customHeight="1" x14ac:dyDescent="0.2">
      <c r="B139" s="1"/>
      <c r="C139" s="1"/>
      <c r="D139" s="1"/>
      <c r="E139" s="1"/>
      <c r="F139" s="1"/>
      <c r="G139" s="2"/>
      <c r="H139" s="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2:27" ht="15.75" customHeight="1" x14ac:dyDescent="0.2">
      <c r="B140" s="1"/>
      <c r="C140" s="1"/>
      <c r="D140" s="1"/>
      <c r="E140" s="1"/>
      <c r="F140" s="1"/>
      <c r="G140" s="2"/>
      <c r="H140" s="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2:27" ht="15.75" customHeight="1" x14ac:dyDescent="0.2">
      <c r="B141" s="1"/>
      <c r="C141" s="1"/>
      <c r="D141" s="1"/>
      <c r="E141" s="1"/>
      <c r="F141" s="1"/>
      <c r="G141" s="2"/>
      <c r="H141" s="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2:27" ht="15.75" customHeight="1" x14ac:dyDescent="0.2">
      <c r="B142" s="1"/>
      <c r="C142" s="1"/>
      <c r="D142" s="1"/>
      <c r="E142" s="1"/>
      <c r="F142" s="1"/>
      <c r="G142" s="2"/>
      <c r="H142" s="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2:27" ht="15.75" customHeight="1" x14ac:dyDescent="0.2">
      <c r="B143" s="1"/>
      <c r="C143" s="1"/>
      <c r="D143" s="1"/>
      <c r="E143" s="1"/>
      <c r="F143" s="1"/>
      <c r="G143" s="2"/>
      <c r="H143" s="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2:27" ht="15.75" customHeight="1" x14ac:dyDescent="0.2">
      <c r="B144" s="1"/>
      <c r="C144" s="1"/>
      <c r="D144" s="1"/>
      <c r="E144" s="1"/>
      <c r="F144" s="1"/>
      <c r="G144" s="2"/>
      <c r="H144" s="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2:27" ht="15.75" customHeight="1" x14ac:dyDescent="0.2">
      <c r="B145" s="1"/>
      <c r="C145" s="1"/>
      <c r="D145" s="1"/>
      <c r="E145" s="1"/>
      <c r="F145" s="1"/>
      <c r="G145" s="2"/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2:27" ht="15.75" customHeight="1" x14ac:dyDescent="0.2">
      <c r="B146" s="1"/>
      <c r="C146" s="1"/>
      <c r="D146" s="1"/>
      <c r="E146" s="1"/>
      <c r="F146" s="1"/>
      <c r="G146" s="2"/>
      <c r="H146" s="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2:27" ht="15.75" customHeight="1" x14ac:dyDescent="0.2">
      <c r="B147" s="1"/>
      <c r="C147" s="1"/>
      <c r="D147" s="1"/>
      <c r="E147" s="1"/>
      <c r="F147" s="1"/>
      <c r="G147" s="2"/>
      <c r="H147" s="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2:27" ht="15.75" customHeight="1" x14ac:dyDescent="0.2">
      <c r="B148" s="1"/>
      <c r="C148" s="1"/>
      <c r="D148" s="1"/>
      <c r="E148" s="1"/>
      <c r="F148" s="1"/>
      <c r="G148" s="2"/>
      <c r="H148" s="3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2:27" ht="15.75" customHeight="1" x14ac:dyDescent="0.2">
      <c r="B149" s="1"/>
      <c r="C149" s="1"/>
      <c r="D149" s="1"/>
      <c r="E149" s="1"/>
      <c r="F149" s="1"/>
      <c r="G149" s="2"/>
      <c r="H149" s="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2:27" ht="15.75" customHeight="1" x14ac:dyDescent="0.2">
      <c r="B150" s="1"/>
      <c r="C150" s="1"/>
      <c r="D150" s="1"/>
      <c r="E150" s="1"/>
      <c r="F150" s="1"/>
      <c r="G150" s="2"/>
      <c r="H150" s="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2:27" ht="15.75" customHeight="1" x14ac:dyDescent="0.2">
      <c r="B151" s="1"/>
      <c r="C151" s="1"/>
      <c r="D151" s="1"/>
      <c r="E151" s="1"/>
      <c r="F151" s="1"/>
      <c r="G151" s="2"/>
      <c r="H151" s="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2:27" ht="15.75" customHeight="1" x14ac:dyDescent="0.2">
      <c r="B152" s="1"/>
      <c r="C152" s="1"/>
      <c r="D152" s="1"/>
      <c r="E152" s="1"/>
      <c r="F152" s="1"/>
      <c r="G152" s="2"/>
      <c r="H152" s="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2:27" ht="15.75" customHeight="1" x14ac:dyDescent="0.2">
      <c r="B153" s="1"/>
      <c r="C153" s="1"/>
      <c r="D153" s="1"/>
      <c r="E153" s="1"/>
      <c r="F153" s="1"/>
      <c r="G153" s="2"/>
      <c r="H153" s="3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2:27" ht="15.75" customHeight="1" x14ac:dyDescent="0.2">
      <c r="B154" s="1"/>
      <c r="C154" s="1"/>
      <c r="D154" s="1"/>
      <c r="E154" s="1"/>
      <c r="F154" s="1"/>
      <c r="G154" s="2"/>
      <c r="H154" s="3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2:27" ht="15.75" customHeight="1" x14ac:dyDescent="0.2">
      <c r="B155" s="1"/>
      <c r="C155" s="1"/>
      <c r="D155" s="1"/>
      <c r="E155" s="1"/>
      <c r="F155" s="1"/>
      <c r="G155" s="2"/>
      <c r="H155" s="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2:27" ht="15.75" customHeight="1" x14ac:dyDescent="0.2">
      <c r="B156" s="1"/>
      <c r="C156" s="1"/>
      <c r="D156" s="1"/>
      <c r="E156" s="1"/>
      <c r="F156" s="1"/>
      <c r="G156" s="2"/>
      <c r="H156" s="3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2:27" ht="15.75" customHeight="1" x14ac:dyDescent="0.2">
      <c r="B157" s="1"/>
      <c r="C157" s="1"/>
      <c r="D157" s="1"/>
      <c r="E157" s="1"/>
      <c r="F157" s="1"/>
      <c r="G157" s="2"/>
      <c r="H157" s="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2:27" ht="15.75" customHeight="1" x14ac:dyDescent="0.2">
      <c r="B158" s="1"/>
      <c r="C158" s="1"/>
      <c r="D158" s="1"/>
      <c r="E158" s="1"/>
      <c r="F158" s="1"/>
      <c r="G158" s="2"/>
      <c r="H158" s="3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2:27" ht="15.75" customHeight="1" x14ac:dyDescent="0.2">
      <c r="B159" s="1"/>
      <c r="C159" s="1"/>
      <c r="D159" s="1"/>
      <c r="E159" s="1"/>
      <c r="F159" s="1"/>
      <c r="G159" s="2"/>
      <c r="H159" s="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2:27" ht="15.75" customHeight="1" x14ac:dyDescent="0.2">
      <c r="B160" s="1"/>
      <c r="C160" s="1"/>
      <c r="D160" s="1"/>
      <c r="E160" s="1"/>
      <c r="F160" s="1"/>
      <c r="G160" s="2"/>
      <c r="H160" s="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2:27" ht="15.75" customHeight="1" x14ac:dyDescent="0.2">
      <c r="B161" s="1"/>
      <c r="C161" s="1"/>
      <c r="D161" s="1"/>
      <c r="E161" s="1"/>
      <c r="F161" s="1"/>
      <c r="G161" s="2"/>
      <c r="H161" s="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2:27" ht="15.75" customHeight="1" x14ac:dyDescent="0.2">
      <c r="B162" s="1"/>
      <c r="C162" s="1"/>
      <c r="D162" s="1"/>
      <c r="E162" s="1"/>
      <c r="F162" s="1"/>
      <c r="G162" s="2"/>
      <c r="H162" s="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2:27" ht="15.75" customHeight="1" x14ac:dyDescent="0.2">
      <c r="B163" s="1"/>
      <c r="C163" s="1"/>
      <c r="D163" s="1"/>
      <c r="E163" s="1"/>
      <c r="F163" s="1"/>
      <c r="G163" s="2"/>
      <c r="H163" s="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2:27" ht="15.75" customHeight="1" x14ac:dyDescent="0.2">
      <c r="B164" s="1"/>
      <c r="C164" s="1"/>
      <c r="D164" s="1"/>
      <c r="E164" s="1"/>
      <c r="F164" s="1"/>
      <c r="G164" s="2"/>
      <c r="H164" s="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2:27" ht="15.75" customHeight="1" x14ac:dyDescent="0.2">
      <c r="B165" s="1"/>
      <c r="C165" s="1"/>
      <c r="D165" s="1"/>
      <c r="E165" s="1"/>
      <c r="F165" s="1"/>
      <c r="G165" s="2"/>
      <c r="H165" s="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2:27" ht="15.75" customHeight="1" x14ac:dyDescent="0.2">
      <c r="B166" s="1"/>
      <c r="C166" s="1"/>
      <c r="D166" s="1"/>
      <c r="E166" s="1"/>
      <c r="F166" s="1"/>
      <c r="G166" s="2"/>
      <c r="H166" s="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2:27" ht="15.75" customHeight="1" x14ac:dyDescent="0.2">
      <c r="B167" s="1"/>
      <c r="C167" s="1"/>
      <c r="D167" s="1"/>
      <c r="E167" s="1"/>
      <c r="F167" s="1"/>
      <c r="G167" s="2"/>
      <c r="H167" s="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2:27" ht="15.75" customHeight="1" x14ac:dyDescent="0.2">
      <c r="B168" s="1"/>
      <c r="C168" s="1"/>
      <c r="D168" s="1"/>
      <c r="E168" s="1"/>
      <c r="F168" s="1"/>
      <c r="G168" s="2"/>
      <c r="H168" s="3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2:27" ht="15.75" customHeight="1" x14ac:dyDescent="0.2">
      <c r="B169" s="1"/>
      <c r="C169" s="1"/>
      <c r="D169" s="1"/>
      <c r="E169" s="1"/>
      <c r="F169" s="1"/>
      <c r="G169" s="2"/>
      <c r="H169" s="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2:27" ht="15.75" customHeight="1" x14ac:dyDescent="0.2">
      <c r="B170" s="1"/>
      <c r="C170" s="1"/>
      <c r="D170" s="1"/>
      <c r="E170" s="1"/>
      <c r="F170" s="1"/>
      <c r="G170" s="2"/>
      <c r="H170" s="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2:27" ht="15.75" customHeight="1" x14ac:dyDescent="0.2">
      <c r="B171" s="1"/>
      <c r="C171" s="1"/>
      <c r="D171" s="1"/>
      <c r="E171" s="1"/>
      <c r="F171" s="1"/>
      <c r="G171" s="2"/>
      <c r="H171" s="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2:27" ht="15.75" customHeight="1" x14ac:dyDescent="0.2">
      <c r="B172" s="1"/>
      <c r="C172" s="1"/>
      <c r="D172" s="1"/>
      <c r="E172" s="1"/>
      <c r="F172" s="1"/>
      <c r="G172" s="2"/>
      <c r="H172" s="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2:27" ht="15.75" customHeight="1" x14ac:dyDescent="0.2">
      <c r="B173" s="1"/>
      <c r="C173" s="1"/>
      <c r="D173" s="1"/>
      <c r="E173" s="1"/>
      <c r="F173" s="1"/>
      <c r="G173" s="2"/>
      <c r="H173" s="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2:27" ht="15.75" customHeight="1" x14ac:dyDescent="0.2">
      <c r="B174" s="1"/>
      <c r="C174" s="1"/>
      <c r="D174" s="1"/>
      <c r="E174" s="1"/>
      <c r="F174" s="1"/>
      <c r="G174" s="2"/>
      <c r="H174" s="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2:27" ht="15.75" customHeight="1" x14ac:dyDescent="0.2">
      <c r="B175" s="1"/>
      <c r="C175" s="1"/>
      <c r="D175" s="1"/>
      <c r="E175" s="1"/>
      <c r="F175" s="1"/>
      <c r="G175" s="2"/>
      <c r="H175" s="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2:27" ht="15.75" customHeight="1" x14ac:dyDescent="0.2">
      <c r="B176" s="1"/>
      <c r="C176" s="1"/>
      <c r="D176" s="1"/>
      <c r="E176" s="1"/>
      <c r="F176" s="1"/>
      <c r="G176" s="2"/>
      <c r="H176" s="3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2:27" ht="15.75" customHeight="1" x14ac:dyDescent="0.2">
      <c r="B177" s="1"/>
      <c r="C177" s="1"/>
      <c r="D177" s="1"/>
      <c r="E177" s="1"/>
      <c r="F177" s="1"/>
      <c r="G177" s="2"/>
      <c r="H177" s="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2:27" ht="15.75" customHeight="1" x14ac:dyDescent="0.2">
      <c r="B178" s="1"/>
      <c r="C178" s="1"/>
      <c r="D178" s="1"/>
      <c r="E178" s="1"/>
      <c r="F178" s="1"/>
      <c r="G178" s="2"/>
      <c r="H178" s="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2:27" ht="15.75" customHeight="1" x14ac:dyDescent="0.2">
      <c r="B179" s="1"/>
      <c r="C179" s="1"/>
      <c r="D179" s="1"/>
      <c r="E179" s="1"/>
      <c r="F179" s="1"/>
      <c r="G179" s="2"/>
      <c r="H179" s="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2:27" ht="15.75" customHeight="1" x14ac:dyDescent="0.2">
      <c r="B180" s="1"/>
      <c r="C180" s="1"/>
      <c r="D180" s="1"/>
      <c r="E180" s="1"/>
      <c r="F180" s="1"/>
      <c r="G180" s="2"/>
      <c r="H180" s="3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2:27" ht="15.75" customHeight="1" x14ac:dyDescent="0.2">
      <c r="B181" s="1"/>
      <c r="C181" s="1"/>
      <c r="D181" s="1"/>
      <c r="E181" s="1"/>
      <c r="F181" s="1"/>
      <c r="G181" s="2"/>
      <c r="H181" s="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2:27" ht="15.75" customHeight="1" x14ac:dyDescent="0.2">
      <c r="B182" s="1"/>
      <c r="C182" s="1"/>
      <c r="D182" s="1"/>
      <c r="E182" s="1"/>
      <c r="F182" s="1"/>
      <c r="G182" s="2"/>
      <c r="H182" s="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2:27" ht="15.75" customHeight="1" x14ac:dyDescent="0.2">
      <c r="B183" s="1"/>
      <c r="C183" s="1"/>
      <c r="D183" s="1"/>
      <c r="E183" s="1"/>
      <c r="F183" s="1"/>
      <c r="G183" s="2"/>
      <c r="H183" s="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2:27" ht="15.75" customHeight="1" x14ac:dyDescent="0.2">
      <c r="B184" s="1"/>
      <c r="C184" s="1"/>
      <c r="D184" s="1"/>
      <c r="E184" s="1"/>
      <c r="F184" s="1"/>
      <c r="G184" s="2"/>
      <c r="H184" s="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2:27" ht="15.75" customHeight="1" x14ac:dyDescent="0.2">
      <c r="B185" s="1"/>
      <c r="C185" s="1"/>
      <c r="D185" s="1"/>
      <c r="E185" s="1"/>
      <c r="F185" s="1"/>
      <c r="G185" s="2"/>
      <c r="H185" s="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2:27" ht="15.75" customHeight="1" x14ac:dyDescent="0.2">
      <c r="B186" s="1"/>
      <c r="C186" s="1"/>
      <c r="D186" s="1"/>
      <c r="E186" s="1"/>
      <c r="F186" s="1"/>
      <c r="G186" s="2"/>
      <c r="H186" s="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2:27" ht="15.75" customHeight="1" x14ac:dyDescent="0.2">
      <c r="B187" s="1"/>
      <c r="C187" s="1"/>
      <c r="D187" s="1"/>
      <c r="E187" s="1"/>
      <c r="F187" s="1"/>
      <c r="G187" s="2"/>
      <c r="H187" s="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2:27" ht="15.75" customHeight="1" x14ac:dyDescent="0.2">
      <c r="B188" s="1"/>
      <c r="C188" s="1"/>
      <c r="D188" s="1"/>
      <c r="E188" s="1"/>
      <c r="F188" s="1"/>
      <c r="G188" s="2"/>
      <c r="H188" s="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2:27" ht="15.75" customHeight="1" x14ac:dyDescent="0.2">
      <c r="B189" s="1"/>
      <c r="C189" s="1"/>
      <c r="D189" s="1"/>
      <c r="E189" s="1"/>
      <c r="F189" s="1"/>
      <c r="G189" s="2"/>
      <c r="H189" s="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2:27" ht="15.75" customHeight="1" x14ac:dyDescent="0.2">
      <c r="B190" s="1"/>
      <c r="C190" s="1"/>
      <c r="D190" s="1"/>
      <c r="E190" s="1"/>
      <c r="F190" s="1"/>
      <c r="G190" s="2"/>
      <c r="H190" s="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2:27" ht="15.75" customHeight="1" x14ac:dyDescent="0.2">
      <c r="B191" s="1"/>
      <c r="C191" s="1"/>
      <c r="D191" s="1"/>
      <c r="E191" s="1"/>
      <c r="F191" s="1"/>
      <c r="G191" s="2"/>
      <c r="H191" s="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2:27" ht="15.75" customHeight="1" x14ac:dyDescent="0.2">
      <c r="B192" s="1"/>
      <c r="C192" s="1"/>
      <c r="D192" s="1"/>
      <c r="E192" s="1"/>
      <c r="F192" s="1"/>
      <c r="G192" s="2"/>
      <c r="H192" s="3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2:27" ht="15.75" customHeight="1" x14ac:dyDescent="0.2">
      <c r="B193" s="1"/>
      <c r="C193" s="1"/>
      <c r="D193" s="1"/>
      <c r="E193" s="1"/>
      <c r="F193" s="1"/>
      <c r="G193" s="2"/>
      <c r="H193" s="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2:27" ht="15.75" customHeight="1" x14ac:dyDescent="0.2">
      <c r="B194" s="1"/>
      <c r="C194" s="1"/>
      <c r="D194" s="1"/>
      <c r="E194" s="1"/>
      <c r="F194" s="1"/>
      <c r="G194" s="2"/>
      <c r="H194" s="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2:27" ht="15.75" customHeight="1" x14ac:dyDescent="0.2">
      <c r="B195" s="1"/>
      <c r="C195" s="1"/>
      <c r="D195" s="1"/>
      <c r="E195" s="1"/>
      <c r="F195" s="1"/>
      <c r="G195" s="2"/>
      <c r="H195" s="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2:27" ht="15.75" customHeight="1" x14ac:dyDescent="0.2">
      <c r="B196" s="1"/>
      <c r="C196" s="1"/>
      <c r="D196" s="1"/>
      <c r="E196" s="1"/>
      <c r="F196" s="1"/>
      <c r="G196" s="2"/>
      <c r="H196" s="3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2:27" ht="15.75" customHeight="1" x14ac:dyDescent="0.2">
      <c r="B197" s="1"/>
      <c r="C197" s="1"/>
      <c r="D197" s="1"/>
      <c r="E197" s="1"/>
      <c r="F197" s="1"/>
      <c r="G197" s="2"/>
      <c r="H197" s="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2:27" ht="15.75" customHeight="1" x14ac:dyDescent="0.2">
      <c r="B198" s="1"/>
      <c r="C198" s="1"/>
      <c r="D198" s="1"/>
      <c r="E198" s="1"/>
      <c r="F198" s="1"/>
      <c r="G198" s="2"/>
      <c r="H198" s="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2:27" ht="15.75" customHeight="1" x14ac:dyDescent="0.2">
      <c r="B199" s="1"/>
      <c r="C199" s="1"/>
      <c r="D199" s="1"/>
      <c r="E199" s="1"/>
      <c r="F199" s="1"/>
      <c r="G199" s="2"/>
      <c r="H199" s="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2:27" ht="15.75" customHeight="1" x14ac:dyDescent="0.2">
      <c r="B200" s="1"/>
      <c r="C200" s="1"/>
      <c r="D200" s="1"/>
      <c r="E200" s="1"/>
      <c r="F200" s="1"/>
      <c r="G200" s="2"/>
      <c r="H200" s="3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2:27" ht="15.75" customHeight="1" x14ac:dyDescent="0.2">
      <c r="B201" s="1"/>
      <c r="C201" s="1"/>
      <c r="D201" s="1"/>
      <c r="E201" s="1"/>
      <c r="F201" s="1"/>
      <c r="G201" s="2"/>
      <c r="H201" s="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2:27" ht="15.75" customHeight="1" x14ac:dyDescent="0.2">
      <c r="B202" s="1"/>
      <c r="C202" s="1"/>
      <c r="D202" s="1"/>
      <c r="E202" s="1"/>
      <c r="F202" s="1"/>
      <c r="G202" s="2"/>
      <c r="H202" s="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2:27" ht="15.75" customHeight="1" x14ac:dyDescent="0.2">
      <c r="B203" s="1"/>
      <c r="C203" s="1"/>
      <c r="D203" s="1"/>
      <c r="E203" s="1"/>
      <c r="F203" s="1"/>
      <c r="G203" s="2"/>
      <c r="H203" s="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2:27" ht="15.75" customHeight="1" x14ac:dyDescent="0.2">
      <c r="B204" s="1"/>
      <c r="C204" s="1"/>
      <c r="D204" s="1"/>
      <c r="E204" s="1"/>
      <c r="F204" s="1"/>
      <c r="G204" s="2"/>
      <c r="H204" s="3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2:27" ht="15.75" customHeight="1" x14ac:dyDescent="0.2">
      <c r="B205" s="1"/>
      <c r="C205" s="1"/>
      <c r="D205" s="1"/>
      <c r="E205" s="1"/>
      <c r="F205" s="1"/>
      <c r="G205" s="2"/>
      <c r="H205" s="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2:27" ht="15.75" customHeight="1" x14ac:dyDescent="0.2">
      <c r="B206" s="1"/>
      <c r="C206" s="1"/>
      <c r="D206" s="1"/>
      <c r="E206" s="1"/>
      <c r="F206" s="1"/>
      <c r="G206" s="2"/>
      <c r="H206" s="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2:27" ht="15.75" customHeight="1" x14ac:dyDescent="0.2">
      <c r="B207" s="1"/>
      <c r="C207" s="1"/>
      <c r="D207" s="1"/>
      <c r="E207" s="1"/>
      <c r="F207" s="1"/>
      <c r="G207" s="2"/>
      <c r="H207" s="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2:27" ht="15.75" customHeight="1" x14ac:dyDescent="0.2">
      <c r="B208" s="1"/>
      <c r="C208" s="1"/>
      <c r="D208" s="1"/>
      <c r="E208" s="1"/>
      <c r="F208" s="1"/>
      <c r="G208" s="2"/>
      <c r="H208" s="3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2:27" ht="15.75" customHeight="1" x14ac:dyDescent="0.2">
      <c r="B209" s="1"/>
      <c r="C209" s="1"/>
      <c r="D209" s="1"/>
      <c r="E209" s="1"/>
      <c r="F209" s="1"/>
      <c r="G209" s="2"/>
      <c r="H209" s="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2:27" ht="15.75" customHeight="1" x14ac:dyDescent="0.2">
      <c r="B210" s="1"/>
      <c r="C210" s="1"/>
      <c r="D210" s="1"/>
      <c r="E210" s="1"/>
      <c r="F210" s="1"/>
      <c r="G210" s="2"/>
      <c r="H210" s="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2:27" ht="15.75" customHeight="1" x14ac:dyDescent="0.2">
      <c r="B211" s="1"/>
      <c r="C211" s="1"/>
      <c r="D211" s="1"/>
      <c r="E211" s="1"/>
      <c r="F211" s="1"/>
      <c r="G211" s="2"/>
      <c r="H211" s="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2:27" ht="15.75" customHeight="1" x14ac:dyDescent="0.2">
      <c r="B212" s="1"/>
      <c r="C212" s="1"/>
      <c r="D212" s="1"/>
      <c r="E212" s="1"/>
      <c r="F212" s="1"/>
      <c r="G212" s="2"/>
      <c r="H212" s="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2:27" ht="15.75" customHeight="1" x14ac:dyDescent="0.2">
      <c r="B213" s="1"/>
      <c r="C213" s="1"/>
      <c r="D213" s="1"/>
      <c r="E213" s="1"/>
      <c r="F213" s="1"/>
      <c r="G213" s="2"/>
      <c r="H213" s="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2:27" ht="15.75" customHeight="1" x14ac:dyDescent="0.2">
      <c r="B214" s="1"/>
      <c r="C214" s="1"/>
      <c r="D214" s="1"/>
      <c r="E214" s="1"/>
      <c r="F214" s="1"/>
      <c r="G214" s="2"/>
      <c r="H214" s="3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2:27" ht="15.75" customHeight="1" x14ac:dyDescent="0.2">
      <c r="B215" s="1"/>
      <c r="C215" s="1"/>
      <c r="D215" s="1"/>
      <c r="E215" s="1"/>
      <c r="F215" s="1"/>
      <c r="G215" s="2"/>
      <c r="H215" s="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2:27" ht="15.75" customHeight="1" x14ac:dyDescent="0.2">
      <c r="B216" s="1"/>
      <c r="C216" s="1"/>
      <c r="D216" s="1"/>
      <c r="E216" s="1"/>
      <c r="F216" s="1"/>
      <c r="G216" s="2"/>
      <c r="H216" s="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2:27" ht="15.75" customHeight="1" x14ac:dyDescent="0.2">
      <c r="B217" s="1"/>
      <c r="C217" s="1"/>
      <c r="D217" s="1"/>
      <c r="E217" s="1"/>
      <c r="F217" s="1"/>
      <c r="G217" s="2"/>
      <c r="H217" s="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2:27" ht="15.75" customHeight="1" x14ac:dyDescent="0.2">
      <c r="B218" s="1"/>
      <c r="C218" s="1"/>
      <c r="D218" s="1"/>
      <c r="E218" s="1"/>
      <c r="F218" s="1"/>
      <c r="G218" s="2"/>
      <c r="H218" s="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2:27" ht="15.75" customHeight="1" x14ac:dyDescent="0.2">
      <c r="B219" s="1"/>
      <c r="C219" s="1"/>
      <c r="D219" s="1"/>
      <c r="E219" s="1"/>
      <c r="F219" s="1"/>
      <c r="G219" s="2"/>
      <c r="H219" s="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2:27" ht="15.75" customHeight="1" x14ac:dyDescent="0.2">
      <c r="B220" s="1"/>
      <c r="C220" s="1"/>
      <c r="D220" s="1"/>
      <c r="E220" s="1"/>
      <c r="F220" s="1"/>
      <c r="G220" s="2"/>
      <c r="H220" s="3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2:27" ht="15.75" customHeight="1" x14ac:dyDescent="0.2">
      <c r="B221" s="1"/>
      <c r="C221" s="1"/>
      <c r="D221" s="1"/>
      <c r="E221" s="1"/>
      <c r="F221" s="1"/>
      <c r="G221" s="2"/>
      <c r="H221" s="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2:27" ht="15.75" customHeight="1" x14ac:dyDescent="0.2">
      <c r="B222" s="1"/>
      <c r="C222" s="1"/>
      <c r="D222" s="1"/>
      <c r="E222" s="1"/>
      <c r="F222" s="1"/>
      <c r="G222" s="2"/>
      <c r="H222" s="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2:27" ht="15.75" customHeight="1" x14ac:dyDescent="0.2">
      <c r="B223" s="1"/>
      <c r="C223" s="1"/>
      <c r="D223" s="1"/>
      <c r="E223" s="1"/>
      <c r="F223" s="1"/>
      <c r="G223" s="2"/>
      <c r="H223" s="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2:27" ht="15.75" customHeight="1" x14ac:dyDescent="0.2">
      <c r="B224" s="1"/>
      <c r="C224" s="1"/>
      <c r="D224" s="1"/>
      <c r="E224" s="1"/>
      <c r="F224" s="1"/>
      <c r="G224" s="2"/>
      <c r="H224" s="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2:27" ht="15.75" customHeight="1" x14ac:dyDescent="0.2">
      <c r="B225" s="1"/>
      <c r="C225" s="1"/>
      <c r="D225" s="1"/>
      <c r="E225" s="1"/>
      <c r="F225" s="1"/>
      <c r="G225" s="2"/>
      <c r="H225" s="3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2:27" ht="15.75" customHeight="1" x14ac:dyDescent="0.2">
      <c r="B226" s="1"/>
      <c r="C226" s="1"/>
      <c r="D226" s="1"/>
      <c r="E226" s="1"/>
      <c r="F226" s="1"/>
      <c r="G226" s="2"/>
      <c r="H226" s="3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2:27" ht="15.75" customHeight="1" x14ac:dyDescent="0.2">
      <c r="B227" s="1"/>
      <c r="C227" s="1"/>
      <c r="D227" s="1"/>
      <c r="E227" s="1"/>
      <c r="F227" s="1"/>
      <c r="G227" s="2"/>
      <c r="H227" s="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2:27" ht="15.75" customHeight="1" x14ac:dyDescent="0.2">
      <c r="B228" s="1"/>
      <c r="C228" s="1"/>
      <c r="D228" s="1"/>
      <c r="E228" s="1"/>
      <c r="F228" s="1"/>
      <c r="G228" s="2"/>
      <c r="H228" s="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2:27" ht="15.75" customHeight="1" x14ac:dyDescent="0.2">
      <c r="B229" s="1"/>
      <c r="C229" s="1"/>
      <c r="D229" s="1"/>
      <c r="E229" s="1"/>
      <c r="F229" s="1"/>
      <c r="G229" s="2"/>
      <c r="H229" s="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2:27" ht="15.75" customHeight="1" x14ac:dyDescent="0.2">
      <c r="B230" s="1"/>
      <c r="C230" s="1"/>
      <c r="D230" s="1"/>
      <c r="E230" s="1"/>
      <c r="F230" s="1"/>
      <c r="G230" s="2"/>
      <c r="H230" s="3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2:27" ht="15.75" customHeight="1" x14ac:dyDescent="0.2">
      <c r="B231" s="1"/>
      <c r="C231" s="1"/>
      <c r="D231" s="1"/>
      <c r="E231" s="1"/>
      <c r="F231" s="1"/>
      <c r="G231" s="2"/>
      <c r="H231" s="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2:27" ht="15.75" customHeight="1" x14ac:dyDescent="0.2">
      <c r="B232" s="1"/>
      <c r="C232" s="1"/>
      <c r="D232" s="1"/>
      <c r="E232" s="1"/>
      <c r="F232" s="1"/>
      <c r="G232" s="2"/>
      <c r="H232" s="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2:27" ht="15.75" customHeight="1" x14ac:dyDescent="0.2">
      <c r="B233" s="1"/>
      <c r="C233" s="1"/>
      <c r="D233" s="1"/>
      <c r="E233" s="1"/>
      <c r="F233" s="1"/>
      <c r="G233" s="2"/>
      <c r="H233" s="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2:27" ht="15.75" customHeight="1" x14ac:dyDescent="0.2">
      <c r="B234" s="1"/>
      <c r="C234" s="1"/>
      <c r="D234" s="1"/>
      <c r="E234" s="1"/>
      <c r="F234" s="1"/>
      <c r="G234" s="2"/>
      <c r="H234" s="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2:27" ht="15.75" customHeight="1" x14ac:dyDescent="0.2">
      <c r="B235" s="1"/>
      <c r="C235" s="1"/>
      <c r="D235" s="1"/>
      <c r="E235" s="1"/>
      <c r="F235" s="1"/>
      <c r="G235" s="2"/>
      <c r="H235" s="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2:27" ht="15.75" customHeight="1" x14ac:dyDescent="0.2">
      <c r="B236" s="1"/>
      <c r="C236" s="1"/>
      <c r="D236" s="1"/>
      <c r="E236" s="1"/>
      <c r="F236" s="1"/>
      <c r="G236" s="2"/>
      <c r="H236" s="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2:27" ht="15.75" customHeight="1" x14ac:dyDescent="0.2">
      <c r="B237" s="1"/>
      <c r="C237" s="1"/>
      <c r="D237" s="1"/>
      <c r="E237" s="1"/>
      <c r="F237" s="1"/>
      <c r="G237" s="2"/>
      <c r="H237" s="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2:27" ht="15.75" customHeight="1" x14ac:dyDescent="0.2">
      <c r="B238" s="1"/>
      <c r="C238" s="1"/>
      <c r="D238" s="1"/>
      <c r="E238" s="1"/>
      <c r="F238" s="1"/>
      <c r="G238" s="2"/>
      <c r="H238" s="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2:27" ht="15.75" customHeight="1" x14ac:dyDescent="0.2">
      <c r="B239" s="1"/>
      <c r="C239" s="1"/>
      <c r="D239" s="1"/>
      <c r="E239" s="1"/>
      <c r="F239" s="1"/>
      <c r="G239" s="2"/>
      <c r="H239" s="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2:27" ht="15.75" customHeight="1" x14ac:dyDescent="0.2">
      <c r="B240" s="1"/>
      <c r="C240" s="1"/>
      <c r="D240" s="1"/>
      <c r="E240" s="1"/>
      <c r="F240" s="1"/>
      <c r="G240" s="2"/>
      <c r="H240" s="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2:27" ht="15.75" customHeight="1" x14ac:dyDescent="0.2">
      <c r="B241" s="1"/>
      <c r="C241" s="1"/>
      <c r="D241" s="1"/>
      <c r="E241" s="1"/>
      <c r="F241" s="1"/>
      <c r="G241" s="2"/>
      <c r="H241" s="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2:27" ht="15.75" customHeight="1" x14ac:dyDescent="0.2">
      <c r="B242" s="1"/>
      <c r="C242" s="1"/>
      <c r="D242" s="1"/>
      <c r="E242" s="1"/>
      <c r="F242" s="1"/>
      <c r="G242" s="2"/>
      <c r="H242" s="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2:27" ht="15.75" customHeight="1" x14ac:dyDescent="0.2">
      <c r="B243" s="1"/>
      <c r="C243" s="1"/>
      <c r="D243" s="1"/>
      <c r="E243" s="1"/>
      <c r="F243" s="1"/>
      <c r="G243" s="2"/>
      <c r="H243" s="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2:27" ht="15.75" customHeight="1" x14ac:dyDescent="0.2">
      <c r="B244" s="1"/>
      <c r="C244" s="1"/>
      <c r="D244" s="1"/>
      <c r="E244" s="1"/>
      <c r="F244" s="1"/>
      <c r="G244" s="2"/>
      <c r="H244" s="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2:27" ht="15.75" customHeight="1" x14ac:dyDescent="0.2">
      <c r="B245" s="1"/>
      <c r="C245" s="1"/>
      <c r="D245" s="1"/>
      <c r="E245" s="1"/>
      <c r="F245" s="1"/>
      <c r="G245" s="2"/>
      <c r="H245" s="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2:27" ht="15.75" customHeight="1" x14ac:dyDescent="0.2">
      <c r="B246" s="1"/>
      <c r="C246" s="1"/>
      <c r="D246" s="1"/>
      <c r="E246" s="1"/>
      <c r="F246" s="1"/>
      <c r="G246" s="2"/>
      <c r="H246" s="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2:27" ht="15.75" customHeight="1" x14ac:dyDescent="0.2">
      <c r="B247" s="1"/>
      <c r="C247" s="1"/>
      <c r="D247" s="1"/>
      <c r="E247" s="1"/>
      <c r="F247" s="1"/>
      <c r="G247" s="2"/>
      <c r="H247" s="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2:27" ht="15.75" customHeight="1" x14ac:dyDescent="0.2">
      <c r="B248" s="1"/>
      <c r="C248" s="1"/>
      <c r="D248" s="1"/>
      <c r="E248" s="1"/>
      <c r="F248" s="1"/>
      <c r="G248" s="2"/>
      <c r="H248" s="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2:27" ht="15.75" customHeight="1" x14ac:dyDescent="0.2">
      <c r="B249" s="1"/>
      <c r="C249" s="1"/>
      <c r="D249" s="1"/>
      <c r="E249" s="1"/>
      <c r="F249" s="1"/>
      <c r="G249" s="2"/>
      <c r="H249" s="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2:27" ht="15.75" customHeight="1" x14ac:dyDescent="0.2">
      <c r="B250" s="1"/>
      <c r="C250" s="1"/>
      <c r="D250" s="1"/>
      <c r="E250" s="1"/>
      <c r="F250" s="1"/>
      <c r="G250" s="2"/>
      <c r="H250" s="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2:27" ht="15.75" customHeight="1" x14ac:dyDescent="0.2">
      <c r="B251" s="1"/>
      <c r="C251" s="1"/>
      <c r="D251" s="1"/>
      <c r="E251" s="1"/>
      <c r="F251" s="1"/>
      <c r="G251" s="2"/>
      <c r="H251" s="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2:27" ht="15.75" customHeight="1" x14ac:dyDescent="0.2">
      <c r="B252" s="1"/>
      <c r="C252" s="1"/>
      <c r="D252" s="1"/>
      <c r="E252" s="1"/>
      <c r="F252" s="1"/>
      <c r="G252" s="2"/>
      <c r="H252" s="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2:27" ht="15.75" customHeight="1" x14ac:dyDescent="0.2">
      <c r="B253" s="1"/>
      <c r="C253" s="1"/>
      <c r="D253" s="1"/>
      <c r="E253" s="1"/>
      <c r="F253" s="1"/>
      <c r="G253" s="2"/>
      <c r="H253" s="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2:27" ht="15.75" customHeight="1" x14ac:dyDescent="0.2">
      <c r="B254" s="1"/>
      <c r="C254" s="1"/>
      <c r="D254" s="1"/>
      <c r="E254" s="1"/>
      <c r="F254" s="1"/>
      <c r="G254" s="2"/>
      <c r="H254" s="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2:27" ht="15.75" customHeight="1" x14ac:dyDescent="0.2">
      <c r="B255" s="1"/>
      <c r="C255" s="1"/>
      <c r="D255" s="1"/>
      <c r="E255" s="1"/>
      <c r="F255" s="1"/>
      <c r="G255" s="2"/>
      <c r="H255" s="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2:27" ht="15.75" customHeight="1" x14ac:dyDescent="0.2">
      <c r="B256" s="1"/>
      <c r="C256" s="1"/>
      <c r="D256" s="1"/>
      <c r="E256" s="1"/>
      <c r="F256" s="1"/>
      <c r="G256" s="2"/>
      <c r="H256" s="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2:27" ht="15.75" customHeight="1" x14ac:dyDescent="0.2">
      <c r="B257" s="1"/>
      <c r="C257" s="1"/>
      <c r="D257" s="1"/>
      <c r="E257" s="1"/>
      <c r="F257" s="1"/>
      <c r="G257" s="2"/>
      <c r="H257" s="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2:27" ht="15.75" customHeight="1" x14ac:dyDescent="0.2">
      <c r="B258" s="1"/>
      <c r="C258" s="1"/>
      <c r="D258" s="1"/>
      <c r="E258" s="1"/>
      <c r="F258" s="1"/>
      <c r="G258" s="2"/>
      <c r="H258" s="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2:27" ht="15.75" customHeight="1" x14ac:dyDescent="0.2">
      <c r="B259" s="1"/>
      <c r="C259" s="1"/>
      <c r="D259" s="1"/>
      <c r="E259" s="1"/>
      <c r="F259" s="1"/>
      <c r="G259" s="2"/>
      <c r="H259" s="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2:27" ht="15.75" customHeight="1" x14ac:dyDescent="0.2">
      <c r="B260" s="1"/>
      <c r="C260" s="1"/>
      <c r="D260" s="1"/>
      <c r="E260" s="1"/>
      <c r="F260" s="1"/>
      <c r="G260" s="2"/>
      <c r="H260" s="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2:27" ht="15.75" customHeight="1" x14ac:dyDescent="0.2">
      <c r="B261" s="1"/>
      <c r="C261" s="1"/>
      <c r="D261" s="1"/>
      <c r="E261" s="1"/>
      <c r="F261" s="1"/>
      <c r="G261" s="2"/>
      <c r="H261" s="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2:27" ht="15.75" customHeight="1" x14ac:dyDescent="0.2">
      <c r="B262" s="1"/>
      <c r="C262" s="1"/>
      <c r="D262" s="1"/>
      <c r="E262" s="1"/>
      <c r="F262" s="1"/>
      <c r="G262" s="2"/>
      <c r="H262" s="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2:27" ht="15.75" customHeight="1" x14ac:dyDescent="0.2">
      <c r="B263" s="1"/>
      <c r="C263" s="1"/>
      <c r="D263" s="1"/>
      <c r="E263" s="1"/>
      <c r="F263" s="1"/>
      <c r="G263" s="2"/>
      <c r="H263" s="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2:27" ht="15.75" customHeight="1" x14ac:dyDescent="0.2">
      <c r="B264" s="1"/>
      <c r="C264" s="1"/>
      <c r="D264" s="1"/>
      <c r="E264" s="1"/>
      <c r="F264" s="1"/>
      <c r="G264" s="2"/>
      <c r="H264" s="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2:27" ht="15.75" customHeight="1" x14ac:dyDescent="0.2">
      <c r="B265" s="1"/>
      <c r="C265" s="1"/>
      <c r="D265" s="1"/>
      <c r="E265" s="1"/>
      <c r="F265" s="1"/>
      <c r="G265" s="2"/>
      <c r="H265" s="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2:27" ht="15.75" customHeight="1" x14ac:dyDescent="0.2">
      <c r="B266" s="1"/>
      <c r="C266" s="1"/>
      <c r="D266" s="1"/>
      <c r="E266" s="1"/>
      <c r="F266" s="1"/>
      <c r="G266" s="2"/>
      <c r="H266" s="3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2:27" ht="15.75" customHeight="1" x14ac:dyDescent="0.2">
      <c r="B267" s="1"/>
      <c r="C267" s="1"/>
      <c r="D267" s="1"/>
      <c r="E267" s="1"/>
      <c r="F267" s="1"/>
      <c r="G267" s="2"/>
      <c r="H267" s="3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2:27" ht="15.75" customHeight="1" x14ac:dyDescent="0.2">
      <c r="B268" s="1"/>
      <c r="C268" s="1"/>
      <c r="D268" s="1"/>
      <c r="E268" s="1"/>
      <c r="F268" s="1"/>
      <c r="G268" s="2"/>
      <c r="H268" s="3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2:27" ht="15.75" customHeight="1" x14ac:dyDescent="0.2">
      <c r="B269" s="1"/>
      <c r="C269" s="1"/>
      <c r="D269" s="1"/>
      <c r="E269" s="1"/>
      <c r="F269" s="1"/>
      <c r="G269" s="2"/>
      <c r="H269" s="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2:27" ht="15.75" customHeight="1" x14ac:dyDescent="0.2">
      <c r="B270" s="1"/>
      <c r="C270" s="1"/>
      <c r="D270" s="1"/>
      <c r="E270" s="1"/>
      <c r="F270" s="1"/>
      <c r="G270" s="2"/>
      <c r="H270" s="3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2:27" ht="15.75" customHeight="1" x14ac:dyDescent="0.2">
      <c r="B271" s="1"/>
      <c r="C271" s="1"/>
      <c r="D271" s="1"/>
      <c r="E271" s="1"/>
      <c r="F271" s="1"/>
      <c r="G271" s="2"/>
      <c r="H271" s="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2:27" ht="15.75" customHeight="1" x14ac:dyDescent="0.2">
      <c r="B272" s="1"/>
      <c r="C272" s="1"/>
      <c r="D272" s="1"/>
      <c r="E272" s="1"/>
      <c r="F272" s="1"/>
      <c r="G272" s="2"/>
      <c r="H272" s="3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2:27" ht="15.75" customHeight="1" x14ac:dyDescent="0.2">
      <c r="B273" s="1"/>
      <c r="C273" s="1"/>
      <c r="D273" s="1"/>
      <c r="E273" s="1"/>
      <c r="F273" s="1"/>
      <c r="G273" s="2"/>
      <c r="H273" s="3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2:27" ht="15.75" customHeight="1" x14ac:dyDescent="0.2">
      <c r="B274" s="1"/>
      <c r="C274" s="1"/>
      <c r="D274" s="1"/>
      <c r="E274" s="1"/>
      <c r="F274" s="1"/>
      <c r="G274" s="2"/>
      <c r="H274" s="3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2:27" ht="15.75" customHeight="1" x14ac:dyDescent="0.2">
      <c r="B275" s="1"/>
      <c r="C275" s="1"/>
      <c r="D275" s="1"/>
      <c r="E275" s="1"/>
      <c r="F275" s="1"/>
      <c r="G275" s="2"/>
      <c r="H275" s="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2:27" ht="15.75" customHeight="1" x14ac:dyDescent="0.2">
      <c r="B276" s="1"/>
      <c r="C276" s="1"/>
      <c r="D276" s="1"/>
      <c r="E276" s="1"/>
      <c r="F276" s="1"/>
      <c r="G276" s="2"/>
      <c r="H276" s="3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2:27" ht="15.75" customHeight="1" x14ac:dyDescent="0.2">
      <c r="B277" s="1"/>
      <c r="C277" s="1"/>
      <c r="D277" s="1"/>
      <c r="E277" s="1"/>
      <c r="F277" s="1"/>
      <c r="G277" s="2"/>
      <c r="H277" s="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2:27" ht="15.75" customHeight="1" x14ac:dyDescent="0.2">
      <c r="B278" s="1"/>
      <c r="C278" s="1"/>
      <c r="D278" s="1"/>
      <c r="E278" s="1"/>
      <c r="F278" s="1"/>
      <c r="G278" s="2"/>
      <c r="H278" s="3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2:27" ht="15.75" customHeight="1" x14ac:dyDescent="0.2">
      <c r="B279" s="1"/>
      <c r="C279" s="1"/>
      <c r="D279" s="1"/>
      <c r="E279" s="1"/>
      <c r="F279" s="1"/>
      <c r="G279" s="2"/>
      <c r="H279" s="3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2:27" ht="15.75" customHeight="1" x14ac:dyDescent="0.2">
      <c r="B280" s="1"/>
      <c r="C280" s="1"/>
      <c r="D280" s="1"/>
      <c r="E280" s="1"/>
      <c r="F280" s="1"/>
      <c r="G280" s="2"/>
      <c r="H280" s="3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2:27" ht="15.75" customHeight="1" x14ac:dyDescent="0.2">
      <c r="B281" s="1"/>
      <c r="C281" s="1"/>
      <c r="D281" s="1"/>
      <c r="E281" s="1"/>
      <c r="F281" s="1"/>
      <c r="G281" s="2"/>
      <c r="H281" s="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2:27" ht="15.75" customHeight="1" x14ac:dyDescent="0.2">
      <c r="B282" s="1"/>
      <c r="C282" s="1"/>
      <c r="D282" s="1"/>
      <c r="E282" s="1"/>
      <c r="F282" s="1"/>
      <c r="G282" s="2"/>
      <c r="H282" s="3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2:27" ht="15.75" customHeight="1" x14ac:dyDescent="0.2">
      <c r="B283" s="1"/>
      <c r="C283" s="1"/>
      <c r="D283" s="1"/>
      <c r="E283" s="1"/>
      <c r="F283" s="1"/>
      <c r="G283" s="2"/>
      <c r="H283" s="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2:27" ht="15.75" customHeight="1" x14ac:dyDescent="0.2">
      <c r="B284" s="1"/>
      <c r="C284" s="1"/>
      <c r="D284" s="1"/>
      <c r="E284" s="1"/>
      <c r="F284" s="1"/>
      <c r="G284" s="2"/>
      <c r="H284" s="3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2:27" ht="15.75" customHeight="1" x14ac:dyDescent="0.2">
      <c r="B285" s="1"/>
      <c r="C285" s="1"/>
      <c r="D285" s="1"/>
      <c r="E285" s="1"/>
      <c r="F285" s="1"/>
      <c r="G285" s="2"/>
      <c r="H285" s="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2:27" ht="15.75" customHeight="1" x14ac:dyDescent="0.2">
      <c r="B286" s="1"/>
      <c r="C286" s="1"/>
      <c r="D286" s="1"/>
      <c r="E286" s="1"/>
      <c r="F286" s="1"/>
      <c r="G286" s="2"/>
      <c r="H286" s="3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2:27" ht="15.75" customHeight="1" x14ac:dyDescent="0.2">
      <c r="B287" s="1"/>
      <c r="C287" s="1"/>
      <c r="D287" s="1"/>
      <c r="E287" s="1"/>
      <c r="F287" s="1"/>
      <c r="G287" s="2"/>
      <c r="H287" s="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2:27" ht="15.75" customHeight="1" x14ac:dyDescent="0.2">
      <c r="B288" s="1"/>
      <c r="C288" s="1"/>
      <c r="D288" s="1"/>
      <c r="E288" s="1"/>
      <c r="F288" s="1"/>
      <c r="G288" s="2"/>
      <c r="H288" s="3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2:27" ht="15.75" customHeight="1" x14ac:dyDescent="0.2">
      <c r="B289" s="1"/>
      <c r="C289" s="1"/>
      <c r="D289" s="1"/>
      <c r="E289" s="1"/>
      <c r="F289" s="1"/>
      <c r="G289" s="2"/>
      <c r="H289" s="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2:27" ht="15.75" customHeight="1" x14ac:dyDescent="0.2">
      <c r="B290" s="1"/>
      <c r="C290" s="1"/>
      <c r="D290" s="1"/>
      <c r="E290" s="1"/>
      <c r="F290" s="1"/>
      <c r="G290" s="2"/>
      <c r="H290" s="3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2:27" ht="15.75" customHeight="1" x14ac:dyDescent="0.2">
      <c r="B291" s="1"/>
      <c r="C291" s="1"/>
      <c r="D291" s="1"/>
      <c r="E291" s="1"/>
      <c r="F291" s="1"/>
      <c r="G291" s="2"/>
      <c r="H291" s="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2:27" ht="15.75" customHeight="1" x14ac:dyDescent="0.2">
      <c r="B292" s="1"/>
      <c r="C292" s="1"/>
      <c r="D292" s="1"/>
      <c r="E292" s="1"/>
      <c r="F292" s="1"/>
      <c r="G292" s="2"/>
      <c r="H292" s="3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2:27" ht="15.75" customHeight="1" x14ac:dyDescent="0.2">
      <c r="B293" s="1"/>
      <c r="C293" s="1"/>
      <c r="D293" s="1"/>
      <c r="E293" s="1"/>
      <c r="F293" s="1"/>
      <c r="G293" s="2"/>
      <c r="H293" s="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2:27" ht="15.75" customHeight="1" x14ac:dyDescent="0.2">
      <c r="B294" s="1"/>
      <c r="C294" s="1"/>
      <c r="D294" s="1"/>
      <c r="E294" s="1"/>
      <c r="F294" s="1"/>
      <c r="G294" s="2"/>
      <c r="H294" s="3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2:27" ht="15.75" customHeight="1" x14ac:dyDescent="0.2">
      <c r="B295" s="1"/>
      <c r="C295" s="1"/>
      <c r="D295" s="1"/>
      <c r="E295" s="1"/>
      <c r="F295" s="1"/>
      <c r="G295" s="2"/>
      <c r="H295" s="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2:27" ht="15.75" customHeight="1" x14ac:dyDescent="0.2">
      <c r="B296" s="1"/>
      <c r="C296" s="1"/>
      <c r="D296" s="1"/>
      <c r="E296" s="1"/>
      <c r="F296" s="1"/>
      <c r="G296" s="2"/>
      <c r="H296" s="3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2:27" ht="15.75" customHeight="1" x14ac:dyDescent="0.2">
      <c r="B297" s="1"/>
      <c r="C297" s="1"/>
      <c r="D297" s="1"/>
      <c r="E297" s="1"/>
      <c r="F297" s="1"/>
      <c r="G297" s="2"/>
      <c r="H297" s="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2:27" ht="15.75" customHeight="1" x14ac:dyDescent="0.2">
      <c r="B298" s="1"/>
      <c r="C298" s="1"/>
      <c r="D298" s="1"/>
      <c r="E298" s="1"/>
      <c r="F298" s="1"/>
      <c r="G298" s="2"/>
      <c r="H298" s="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2:27" ht="15.75" customHeight="1" x14ac:dyDescent="0.2">
      <c r="B299" s="1"/>
      <c r="C299" s="1"/>
      <c r="D299" s="1"/>
      <c r="E299" s="1"/>
      <c r="F299" s="1"/>
      <c r="G299" s="2"/>
      <c r="H299" s="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2:27" ht="15.75" customHeight="1" x14ac:dyDescent="0.2">
      <c r="B300" s="1"/>
      <c r="C300" s="1"/>
      <c r="D300" s="1"/>
      <c r="E300" s="1"/>
      <c r="F300" s="1"/>
      <c r="G300" s="2"/>
      <c r="H300" s="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2:27" ht="15.75" customHeight="1" x14ac:dyDescent="0.2">
      <c r="B301" s="1"/>
      <c r="C301" s="1"/>
      <c r="D301" s="1"/>
      <c r="E301" s="1"/>
      <c r="F301" s="1"/>
      <c r="G301" s="2"/>
      <c r="H301" s="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2:27" ht="15.75" customHeight="1" x14ac:dyDescent="0.2">
      <c r="B302" s="1"/>
      <c r="C302" s="1"/>
      <c r="D302" s="1"/>
      <c r="E302" s="1"/>
      <c r="F302" s="1"/>
      <c r="G302" s="2"/>
      <c r="H302" s="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2:27" ht="15.75" customHeight="1" x14ac:dyDescent="0.2">
      <c r="B303" s="1"/>
      <c r="C303" s="1"/>
      <c r="D303" s="1"/>
      <c r="E303" s="1"/>
      <c r="F303" s="1"/>
      <c r="G303" s="2"/>
      <c r="H303" s="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2:27" ht="15.75" customHeight="1" x14ac:dyDescent="0.2">
      <c r="B304" s="1"/>
      <c r="C304" s="1"/>
      <c r="D304" s="1"/>
      <c r="E304" s="1"/>
      <c r="F304" s="1"/>
      <c r="G304" s="2"/>
      <c r="H304" s="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2:27" ht="15.75" customHeight="1" x14ac:dyDescent="0.2">
      <c r="B305" s="1"/>
      <c r="C305" s="1"/>
      <c r="D305" s="1"/>
      <c r="E305" s="1"/>
      <c r="F305" s="1"/>
      <c r="G305" s="2"/>
      <c r="H305" s="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2:27" ht="15.75" customHeight="1" x14ac:dyDescent="0.2">
      <c r="B306" s="1"/>
      <c r="C306" s="1"/>
      <c r="D306" s="1"/>
      <c r="E306" s="1"/>
      <c r="F306" s="1"/>
      <c r="G306" s="2"/>
      <c r="H306" s="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2:27" ht="15.75" customHeight="1" x14ac:dyDescent="0.2">
      <c r="B307" s="1"/>
      <c r="C307" s="1"/>
      <c r="D307" s="1"/>
      <c r="E307" s="1"/>
      <c r="F307" s="1"/>
      <c r="G307" s="2"/>
      <c r="H307" s="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2:27" ht="15.75" customHeight="1" x14ac:dyDescent="0.2">
      <c r="B308" s="1"/>
      <c r="C308" s="1"/>
      <c r="D308" s="1"/>
      <c r="E308" s="1"/>
      <c r="F308" s="1"/>
      <c r="G308" s="2"/>
      <c r="H308" s="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2:27" ht="15.75" customHeight="1" x14ac:dyDescent="0.2">
      <c r="B309" s="1"/>
      <c r="C309" s="1"/>
      <c r="D309" s="1"/>
      <c r="E309" s="1"/>
      <c r="F309" s="1"/>
      <c r="G309" s="2"/>
      <c r="H309" s="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2:27" ht="15.75" customHeight="1" x14ac:dyDescent="0.2">
      <c r="B310" s="1"/>
      <c r="C310" s="1"/>
      <c r="D310" s="1"/>
      <c r="E310" s="1"/>
      <c r="F310" s="1"/>
      <c r="G310" s="2"/>
      <c r="H310" s="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2:27" ht="15.75" customHeight="1" x14ac:dyDescent="0.2">
      <c r="B311" s="1"/>
      <c r="C311" s="1"/>
      <c r="D311" s="1"/>
      <c r="E311" s="1"/>
      <c r="F311" s="1"/>
      <c r="G311" s="2"/>
      <c r="H311" s="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2:27" ht="15.75" customHeight="1" x14ac:dyDescent="0.2">
      <c r="B312" s="1"/>
      <c r="C312" s="1"/>
      <c r="D312" s="1"/>
      <c r="E312" s="1"/>
      <c r="F312" s="1"/>
      <c r="G312" s="2"/>
      <c r="H312" s="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2:27" ht="15.75" customHeight="1" x14ac:dyDescent="0.2">
      <c r="B313" s="1"/>
      <c r="C313" s="1"/>
      <c r="D313" s="1"/>
      <c r="E313" s="1"/>
      <c r="F313" s="1"/>
      <c r="G313" s="2"/>
      <c r="H313" s="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2:27" ht="15.75" customHeight="1" x14ac:dyDescent="0.2">
      <c r="B314" s="1"/>
      <c r="C314" s="1"/>
      <c r="D314" s="1"/>
      <c r="E314" s="1"/>
      <c r="F314" s="1"/>
      <c r="G314" s="2"/>
      <c r="H314" s="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2:27" ht="15.75" customHeight="1" x14ac:dyDescent="0.2">
      <c r="B315" s="1"/>
      <c r="C315" s="1"/>
      <c r="D315" s="1"/>
      <c r="E315" s="1"/>
      <c r="F315" s="1"/>
      <c r="G315" s="2"/>
      <c r="H315" s="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2:27" ht="15.75" customHeight="1" x14ac:dyDescent="0.2">
      <c r="B316" s="1"/>
      <c r="C316" s="1"/>
      <c r="D316" s="1"/>
      <c r="E316" s="1"/>
      <c r="F316" s="1"/>
      <c r="G316" s="2"/>
      <c r="H316" s="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2:27" ht="15.75" customHeight="1" x14ac:dyDescent="0.2">
      <c r="B317" s="1"/>
      <c r="C317" s="1"/>
      <c r="D317" s="1"/>
      <c r="E317" s="1"/>
      <c r="F317" s="1"/>
      <c r="G317" s="2"/>
      <c r="H317" s="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2:27" ht="15.75" customHeight="1" x14ac:dyDescent="0.2">
      <c r="B318" s="1"/>
      <c r="C318" s="1"/>
      <c r="D318" s="1"/>
      <c r="E318" s="1"/>
      <c r="F318" s="1"/>
      <c r="G318" s="2"/>
      <c r="H318" s="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2:27" ht="15.75" customHeight="1" x14ac:dyDescent="0.2">
      <c r="B319" s="1"/>
      <c r="C319" s="1"/>
      <c r="D319" s="1"/>
      <c r="E319" s="1"/>
      <c r="F319" s="1"/>
      <c r="G319" s="2"/>
      <c r="H319" s="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2:27" ht="15.75" customHeight="1" x14ac:dyDescent="0.2">
      <c r="B320" s="1"/>
      <c r="C320" s="1"/>
      <c r="D320" s="1"/>
      <c r="E320" s="1"/>
      <c r="F320" s="1"/>
      <c r="G320" s="2"/>
      <c r="H320" s="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2:27" ht="15.75" customHeight="1" x14ac:dyDescent="0.2">
      <c r="B321" s="1"/>
      <c r="C321" s="1"/>
      <c r="D321" s="1"/>
      <c r="E321" s="1"/>
      <c r="F321" s="1"/>
      <c r="G321" s="2"/>
      <c r="H321" s="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2:27" ht="15.75" customHeight="1" x14ac:dyDescent="0.2">
      <c r="B322" s="1"/>
      <c r="C322" s="1"/>
      <c r="D322" s="1"/>
      <c r="E322" s="1"/>
      <c r="F322" s="1"/>
      <c r="G322" s="2"/>
      <c r="H322" s="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2:27" ht="15.75" customHeight="1" x14ac:dyDescent="0.2">
      <c r="B323" s="1"/>
      <c r="C323" s="1"/>
      <c r="D323" s="1"/>
      <c r="E323" s="1"/>
      <c r="F323" s="1"/>
      <c r="G323" s="2"/>
      <c r="H323" s="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2:27" ht="15.75" customHeight="1" x14ac:dyDescent="0.2">
      <c r="B324" s="1"/>
      <c r="C324" s="1"/>
      <c r="D324" s="1"/>
      <c r="E324" s="1"/>
      <c r="F324" s="1"/>
      <c r="G324" s="2"/>
      <c r="H324" s="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2:27" ht="15.75" customHeight="1" x14ac:dyDescent="0.2">
      <c r="B325" s="1"/>
      <c r="C325" s="1"/>
      <c r="D325" s="1"/>
      <c r="E325" s="1"/>
      <c r="F325" s="1"/>
      <c r="G325" s="2"/>
      <c r="H325" s="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2:27" ht="15.75" customHeight="1" x14ac:dyDescent="0.2">
      <c r="B326" s="1"/>
      <c r="C326" s="1"/>
      <c r="D326" s="1"/>
      <c r="E326" s="1"/>
      <c r="F326" s="1"/>
      <c r="G326" s="2"/>
      <c r="H326" s="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2:27" ht="15.75" customHeight="1" x14ac:dyDescent="0.2">
      <c r="B327" s="1"/>
      <c r="C327" s="1"/>
      <c r="D327" s="1"/>
      <c r="E327" s="1"/>
      <c r="F327" s="1"/>
      <c r="G327" s="2"/>
      <c r="H327" s="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2:27" ht="15.75" customHeight="1" x14ac:dyDescent="0.2">
      <c r="B328" s="1"/>
      <c r="C328" s="1"/>
      <c r="D328" s="1"/>
      <c r="E328" s="1"/>
      <c r="F328" s="1"/>
      <c r="G328" s="2"/>
      <c r="H328" s="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2:27" ht="15.75" customHeight="1" x14ac:dyDescent="0.2">
      <c r="B329" s="1"/>
      <c r="C329" s="1"/>
      <c r="D329" s="1"/>
      <c r="E329" s="1"/>
      <c r="F329" s="1"/>
      <c r="G329" s="2"/>
      <c r="H329" s="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2:27" ht="15.75" customHeight="1" x14ac:dyDescent="0.2">
      <c r="B330" s="1"/>
      <c r="C330" s="1"/>
      <c r="D330" s="1"/>
      <c r="E330" s="1"/>
      <c r="F330" s="1"/>
      <c r="G330" s="2"/>
      <c r="H330" s="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2:27" ht="15.75" customHeight="1" x14ac:dyDescent="0.2">
      <c r="B331" s="1"/>
      <c r="C331" s="1"/>
      <c r="D331" s="1"/>
      <c r="E331" s="1"/>
      <c r="F331" s="1"/>
      <c r="G331" s="2"/>
      <c r="H331" s="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2:27" ht="15.75" customHeight="1" x14ac:dyDescent="0.2">
      <c r="B332" s="1"/>
      <c r="C332" s="1"/>
      <c r="D332" s="1"/>
      <c r="E332" s="1"/>
      <c r="F332" s="1"/>
      <c r="G332" s="2"/>
      <c r="H332" s="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2:27" ht="15.75" customHeight="1" x14ac:dyDescent="0.2">
      <c r="B333" s="1"/>
      <c r="C333" s="1"/>
      <c r="D333" s="1"/>
      <c r="E333" s="1"/>
      <c r="F333" s="1"/>
      <c r="G333" s="2"/>
      <c r="H333" s="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2:27" ht="15.75" customHeight="1" x14ac:dyDescent="0.2">
      <c r="B334" s="1"/>
      <c r="C334" s="1"/>
      <c r="D334" s="1"/>
      <c r="E334" s="1"/>
      <c r="F334" s="1"/>
      <c r="G334" s="2"/>
      <c r="H334" s="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2:27" ht="15.75" customHeight="1" x14ac:dyDescent="0.2">
      <c r="B335" s="1"/>
      <c r="C335" s="1"/>
      <c r="D335" s="1"/>
      <c r="E335" s="1"/>
      <c r="F335" s="1"/>
      <c r="G335" s="2"/>
      <c r="H335" s="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2:27" ht="15.75" customHeight="1" x14ac:dyDescent="0.2">
      <c r="B336" s="1"/>
      <c r="C336" s="1"/>
      <c r="D336" s="1"/>
      <c r="E336" s="1"/>
      <c r="F336" s="1"/>
      <c r="G336" s="2"/>
      <c r="H336" s="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2:27" ht="15.75" customHeight="1" x14ac:dyDescent="0.2">
      <c r="B337" s="1"/>
      <c r="C337" s="1"/>
      <c r="D337" s="1"/>
      <c r="E337" s="1"/>
      <c r="F337" s="1"/>
      <c r="G337" s="2"/>
      <c r="H337" s="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2:27" ht="15.75" customHeight="1" x14ac:dyDescent="0.2">
      <c r="B338" s="1"/>
      <c r="C338" s="1"/>
      <c r="D338" s="1"/>
      <c r="E338" s="1"/>
      <c r="F338" s="1"/>
      <c r="G338" s="2"/>
      <c r="H338" s="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2:27" ht="15.75" customHeight="1" x14ac:dyDescent="0.2">
      <c r="B339" s="1"/>
      <c r="C339" s="1"/>
      <c r="D339" s="1"/>
      <c r="E339" s="1"/>
      <c r="F339" s="1"/>
      <c r="G339" s="2"/>
      <c r="H339" s="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2:27" ht="15.75" customHeight="1" x14ac:dyDescent="0.2">
      <c r="B340" s="1"/>
      <c r="C340" s="1"/>
      <c r="D340" s="1"/>
      <c r="E340" s="1"/>
      <c r="F340" s="1"/>
      <c r="G340" s="2"/>
      <c r="H340" s="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2:27" ht="15.75" customHeight="1" x14ac:dyDescent="0.2">
      <c r="B341" s="1"/>
      <c r="C341" s="1"/>
      <c r="D341" s="1"/>
      <c r="E341" s="1"/>
      <c r="F341" s="1"/>
      <c r="G341" s="2"/>
      <c r="H341" s="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2:27" ht="15.75" customHeight="1" x14ac:dyDescent="0.2">
      <c r="B342" s="1"/>
      <c r="C342" s="1"/>
      <c r="D342" s="1"/>
      <c r="E342" s="1"/>
      <c r="F342" s="1"/>
      <c r="G342" s="2"/>
      <c r="H342" s="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2:27" ht="15.75" customHeight="1" x14ac:dyDescent="0.2">
      <c r="B343" s="1"/>
      <c r="C343" s="1"/>
      <c r="D343" s="1"/>
      <c r="E343" s="1"/>
      <c r="F343" s="1"/>
      <c r="G343" s="2"/>
      <c r="H343" s="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2:27" ht="15.75" customHeight="1" x14ac:dyDescent="0.2">
      <c r="B344" s="1"/>
      <c r="C344" s="1"/>
      <c r="D344" s="1"/>
      <c r="E344" s="1"/>
      <c r="F344" s="1"/>
      <c r="G344" s="2"/>
      <c r="H344" s="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2:27" ht="15.75" customHeight="1" x14ac:dyDescent="0.2">
      <c r="B345" s="1"/>
      <c r="C345" s="1"/>
      <c r="D345" s="1"/>
      <c r="E345" s="1"/>
      <c r="F345" s="1"/>
      <c r="G345" s="2"/>
      <c r="H345" s="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2:27" ht="15.75" customHeight="1" x14ac:dyDescent="0.2">
      <c r="B346" s="1"/>
      <c r="C346" s="1"/>
      <c r="D346" s="1"/>
      <c r="E346" s="1"/>
      <c r="F346" s="1"/>
      <c r="G346" s="2"/>
      <c r="H346" s="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2:27" ht="15.75" customHeight="1" x14ac:dyDescent="0.2">
      <c r="B347" s="1"/>
      <c r="C347" s="1"/>
      <c r="D347" s="1"/>
      <c r="E347" s="1"/>
      <c r="F347" s="1"/>
      <c r="G347" s="2"/>
      <c r="H347" s="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2:27" ht="15.75" customHeight="1" x14ac:dyDescent="0.2">
      <c r="B348" s="1"/>
      <c r="C348" s="1"/>
      <c r="D348" s="1"/>
      <c r="E348" s="1"/>
      <c r="F348" s="1"/>
      <c r="G348" s="2"/>
      <c r="H348" s="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2:27" ht="15.75" customHeight="1" x14ac:dyDescent="0.2">
      <c r="B349" s="1"/>
      <c r="C349" s="1"/>
      <c r="D349" s="1"/>
      <c r="E349" s="1"/>
      <c r="F349" s="1"/>
      <c r="G349" s="2"/>
      <c r="H349" s="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2:27" ht="15.75" customHeight="1" x14ac:dyDescent="0.2">
      <c r="B350" s="1"/>
      <c r="C350" s="1"/>
      <c r="D350" s="1"/>
      <c r="E350" s="1"/>
      <c r="F350" s="1"/>
      <c r="G350" s="2"/>
      <c r="H350" s="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2:27" ht="15.75" customHeight="1" x14ac:dyDescent="0.2">
      <c r="B351" s="1"/>
      <c r="C351" s="1"/>
      <c r="D351" s="1"/>
      <c r="E351" s="1"/>
      <c r="F351" s="1"/>
      <c r="G351" s="2"/>
      <c r="H351" s="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2:27" ht="15.75" customHeight="1" x14ac:dyDescent="0.2">
      <c r="B352" s="1"/>
      <c r="C352" s="1"/>
      <c r="D352" s="1"/>
      <c r="E352" s="1"/>
      <c r="F352" s="1"/>
      <c r="G352" s="2"/>
      <c r="H352" s="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2:27" ht="15.75" customHeight="1" x14ac:dyDescent="0.2">
      <c r="B353" s="1"/>
      <c r="C353" s="1"/>
      <c r="D353" s="1"/>
      <c r="E353" s="1"/>
      <c r="F353" s="1"/>
      <c r="G353" s="2"/>
      <c r="H353" s="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2:27" ht="15.75" customHeight="1" x14ac:dyDescent="0.2">
      <c r="B354" s="1"/>
      <c r="C354" s="1"/>
      <c r="D354" s="1"/>
      <c r="E354" s="1"/>
      <c r="F354" s="1"/>
      <c r="G354" s="2"/>
      <c r="H354" s="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2:27" ht="15.75" customHeight="1" x14ac:dyDescent="0.2">
      <c r="B355" s="1"/>
      <c r="C355" s="1"/>
      <c r="D355" s="1"/>
      <c r="E355" s="1"/>
      <c r="F355" s="1"/>
      <c r="G355" s="2"/>
      <c r="H355" s="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2:27" ht="15.75" customHeight="1" x14ac:dyDescent="0.2">
      <c r="B356" s="1"/>
      <c r="C356" s="1"/>
      <c r="D356" s="1"/>
      <c r="E356" s="1"/>
      <c r="F356" s="1"/>
      <c r="G356" s="2"/>
      <c r="H356" s="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2:27" ht="15.75" customHeight="1" x14ac:dyDescent="0.2">
      <c r="B357" s="1"/>
      <c r="C357" s="1"/>
      <c r="D357" s="1"/>
      <c r="E357" s="1"/>
      <c r="F357" s="1"/>
      <c r="G357" s="2"/>
      <c r="H357" s="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2:27" ht="15.75" customHeight="1" x14ac:dyDescent="0.2">
      <c r="B358" s="1"/>
      <c r="C358" s="1"/>
      <c r="D358" s="1"/>
      <c r="E358" s="1"/>
      <c r="F358" s="1"/>
      <c r="G358" s="2"/>
      <c r="H358" s="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2:27" ht="15.75" customHeight="1" x14ac:dyDescent="0.2">
      <c r="B359" s="1"/>
      <c r="C359" s="1"/>
      <c r="D359" s="1"/>
      <c r="E359" s="1"/>
      <c r="F359" s="1"/>
      <c r="G359" s="2"/>
      <c r="H359" s="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2:27" ht="15.75" customHeight="1" x14ac:dyDescent="0.2">
      <c r="B360" s="1"/>
      <c r="C360" s="1"/>
      <c r="D360" s="1"/>
      <c r="E360" s="1"/>
      <c r="F360" s="1"/>
      <c r="G360" s="2"/>
      <c r="H360" s="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2:27" ht="15.75" customHeight="1" x14ac:dyDescent="0.2">
      <c r="B361" s="1"/>
      <c r="C361" s="1"/>
      <c r="D361" s="1"/>
      <c r="E361" s="1"/>
      <c r="F361" s="1"/>
      <c r="G361" s="2"/>
      <c r="H361" s="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2:27" ht="15.75" customHeight="1" x14ac:dyDescent="0.2">
      <c r="B362" s="1"/>
      <c r="C362" s="1"/>
      <c r="D362" s="1"/>
      <c r="E362" s="1"/>
      <c r="F362" s="1"/>
      <c r="G362" s="2"/>
      <c r="H362" s="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2:27" ht="15.75" customHeight="1" x14ac:dyDescent="0.2">
      <c r="B363" s="1"/>
      <c r="C363" s="1"/>
      <c r="D363" s="1"/>
      <c r="E363" s="1"/>
      <c r="F363" s="1"/>
      <c r="G363" s="2"/>
      <c r="H363" s="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2:27" ht="15.75" customHeight="1" x14ac:dyDescent="0.2">
      <c r="B364" s="1"/>
      <c r="C364" s="1"/>
      <c r="D364" s="1"/>
      <c r="E364" s="1"/>
      <c r="F364" s="1"/>
      <c r="G364" s="2"/>
      <c r="H364" s="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2:27" ht="15.75" customHeight="1" x14ac:dyDescent="0.2">
      <c r="B365" s="1"/>
      <c r="C365" s="1"/>
      <c r="D365" s="1"/>
      <c r="E365" s="1"/>
      <c r="F365" s="1"/>
      <c r="G365" s="2"/>
      <c r="H365" s="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2:27" ht="15.75" customHeight="1" x14ac:dyDescent="0.2">
      <c r="B366" s="1"/>
      <c r="C366" s="1"/>
      <c r="D366" s="1"/>
      <c r="E366" s="1"/>
      <c r="F366" s="1"/>
      <c r="G366" s="2"/>
      <c r="H366" s="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2:27" ht="15.75" customHeight="1" x14ac:dyDescent="0.2">
      <c r="B367" s="1"/>
      <c r="C367" s="1"/>
      <c r="D367" s="1"/>
      <c r="E367" s="1"/>
      <c r="F367" s="1"/>
      <c r="G367" s="2"/>
      <c r="H367" s="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2:27" ht="15.75" customHeight="1" x14ac:dyDescent="0.2">
      <c r="B368" s="1"/>
      <c r="C368" s="1"/>
      <c r="D368" s="1"/>
      <c r="E368" s="1"/>
      <c r="F368" s="1"/>
      <c r="G368" s="2"/>
      <c r="H368" s="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2:27" ht="15.75" customHeight="1" x14ac:dyDescent="0.2">
      <c r="B369" s="1"/>
      <c r="C369" s="1"/>
      <c r="D369" s="1"/>
      <c r="E369" s="1"/>
      <c r="F369" s="1"/>
      <c r="G369" s="2"/>
      <c r="H369" s="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2:27" ht="15.75" customHeight="1" x14ac:dyDescent="0.2">
      <c r="B370" s="1"/>
      <c r="C370" s="1"/>
      <c r="D370" s="1"/>
      <c r="E370" s="1"/>
      <c r="F370" s="1"/>
      <c r="G370" s="2"/>
      <c r="H370" s="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2:27" ht="15.75" customHeight="1" x14ac:dyDescent="0.2">
      <c r="B371" s="1"/>
      <c r="C371" s="1"/>
      <c r="D371" s="1"/>
      <c r="E371" s="1"/>
      <c r="F371" s="1"/>
      <c r="G371" s="2"/>
      <c r="H371" s="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2:27" ht="15.75" customHeight="1" x14ac:dyDescent="0.2">
      <c r="B372" s="1"/>
      <c r="C372" s="1"/>
      <c r="D372" s="1"/>
      <c r="E372" s="1"/>
      <c r="F372" s="1"/>
      <c r="G372" s="2"/>
      <c r="H372" s="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2:27" ht="15.75" customHeight="1" x14ac:dyDescent="0.2">
      <c r="B373" s="1"/>
      <c r="C373" s="1"/>
      <c r="D373" s="1"/>
      <c r="E373" s="1"/>
      <c r="F373" s="1"/>
      <c r="G373" s="2"/>
      <c r="H373" s="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2:27" ht="15.75" customHeight="1" x14ac:dyDescent="0.2">
      <c r="B374" s="1"/>
      <c r="C374" s="1"/>
      <c r="D374" s="1"/>
      <c r="E374" s="1"/>
      <c r="F374" s="1"/>
      <c r="G374" s="2"/>
      <c r="H374" s="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2:27" ht="15.75" customHeight="1" x14ac:dyDescent="0.2">
      <c r="B375" s="1"/>
      <c r="C375" s="1"/>
      <c r="D375" s="1"/>
      <c r="E375" s="1"/>
      <c r="F375" s="1"/>
      <c r="G375" s="2"/>
      <c r="H375" s="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2:27" ht="15.75" customHeight="1" x14ac:dyDescent="0.2">
      <c r="B376" s="1"/>
      <c r="C376" s="1"/>
      <c r="D376" s="1"/>
      <c r="E376" s="1"/>
      <c r="F376" s="1"/>
      <c r="G376" s="2"/>
      <c r="H376" s="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2:27" ht="15.75" customHeight="1" x14ac:dyDescent="0.2">
      <c r="B377" s="1"/>
      <c r="C377" s="1"/>
      <c r="D377" s="1"/>
      <c r="E377" s="1"/>
      <c r="F377" s="1"/>
      <c r="G377" s="2"/>
      <c r="H377" s="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2:27" ht="15.75" customHeight="1" x14ac:dyDescent="0.2">
      <c r="B378" s="1"/>
      <c r="C378" s="1"/>
      <c r="D378" s="1"/>
      <c r="E378" s="1"/>
      <c r="F378" s="1"/>
      <c r="G378" s="2"/>
      <c r="H378" s="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2:27" ht="15.75" customHeight="1" x14ac:dyDescent="0.2">
      <c r="B379" s="1"/>
      <c r="C379" s="1"/>
      <c r="D379" s="1"/>
      <c r="E379" s="1"/>
      <c r="F379" s="1"/>
      <c r="G379" s="2"/>
      <c r="H379" s="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2:27" ht="15.75" customHeight="1" x14ac:dyDescent="0.2">
      <c r="B380" s="1"/>
      <c r="C380" s="1"/>
      <c r="D380" s="1"/>
      <c r="E380" s="1"/>
      <c r="F380" s="1"/>
      <c r="G380" s="2"/>
      <c r="H380" s="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2:27" ht="15.75" customHeight="1" x14ac:dyDescent="0.2">
      <c r="B381" s="1"/>
      <c r="C381" s="1"/>
      <c r="D381" s="1"/>
      <c r="E381" s="1"/>
      <c r="F381" s="1"/>
      <c r="G381" s="2"/>
      <c r="H381" s="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2:27" ht="15.75" customHeight="1" x14ac:dyDescent="0.2">
      <c r="B382" s="1"/>
      <c r="C382" s="1"/>
      <c r="D382" s="1"/>
      <c r="E382" s="1"/>
      <c r="F382" s="1"/>
      <c r="G382" s="2"/>
      <c r="H382" s="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2:27" ht="15.75" customHeight="1" x14ac:dyDescent="0.2">
      <c r="B383" s="1"/>
      <c r="C383" s="1"/>
      <c r="D383" s="1"/>
      <c r="E383" s="1"/>
      <c r="F383" s="1"/>
      <c r="G383" s="2"/>
      <c r="H383" s="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2:27" ht="15.75" customHeight="1" x14ac:dyDescent="0.2">
      <c r="B384" s="1"/>
      <c r="C384" s="1"/>
      <c r="D384" s="1"/>
      <c r="E384" s="1"/>
      <c r="F384" s="1"/>
      <c r="G384" s="2"/>
      <c r="H384" s="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2:27" ht="15.75" customHeight="1" x14ac:dyDescent="0.2">
      <c r="B385" s="1"/>
      <c r="C385" s="1"/>
      <c r="D385" s="1"/>
      <c r="E385" s="1"/>
      <c r="F385" s="1"/>
      <c r="G385" s="2"/>
      <c r="H385" s="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2:27" ht="15.75" customHeight="1" x14ac:dyDescent="0.2">
      <c r="B386" s="1"/>
      <c r="C386" s="1"/>
      <c r="D386" s="1"/>
      <c r="E386" s="1"/>
      <c r="F386" s="1"/>
      <c r="G386" s="2"/>
      <c r="H386" s="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2:27" ht="15.75" customHeight="1" x14ac:dyDescent="0.2">
      <c r="B387" s="1"/>
      <c r="C387" s="1"/>
      <c r="D387" s="1"/>
      <c r="E387" s="1"/>
      <c r="F387" s="1"/>
      <c r="G387" s="2"/>
      <c r="H387" s="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2:27" ht="15.75" customHeight="1" x14ac:dyDescent="0.2">
      <c r="B388" s="1"/>
      <c r="C388" s="1"/>
      <c r="D388" s="1"/>
      <c r="E388" s="1"/>
      <c r="F388" s="1"/>
      <c r="G388" s="2"/>
      <c r="H388" s="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2:27" ht="15.75" customHeight="1" x14ac:dyDescent="0.2">
      <c r="B389" s="1"/>
      <c r="C389" s="1"/>
      <c r="D389" s="1"/>
      <c r="E389" s="1"/>
      <c r="F389" s="1"/>
      <c r="G389" s="2"/>
      <c r="H389" s="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2:27" ht="15.75" customHeight="1" x14ac:dyDescent="0.2">
      <c r="B390" s="1"/>
      <c r="C390" s="1"/>
      <c r="D390" s="1"/>
      <c r="E390" s="1"/>
      <c r="F390" s="1"/>
      <c r="G390" s="2"/>
      <c r="H390" s="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2:27" ht="15.75" customHeight="1" x14ac:dyDescent="0.2">
      <c r="B391" s="1"/>
      <c r="C391" s="1"/>
      <c r="D391" s="1"/>
      <c r="E391" s="1"/>
      <c r="F391" s="1"/>
      <c r="G391" s="2"/>
      <c r="H391" s="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2:27" ht="15.75" customHeight="1" x14ac:dyDescent="0.2">
      <c r="B392" s="1"/>
      <c r="C392" s="1"/>
      <c r="D392" s="1"/>
      <c r="E392" s="1"/>
      <c r="F392" s="1"/>
      <c r="G392" s="2"/>
      <c r="H392" s="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2:27" ht="15.75" customHeight="1" x14ac:dyDescent="0.2">
      <c r="B393" s="1"/>
      <c r="C393" s="1"/>
      <c r="D393" s="1"/>
      <c r="E393" s="1"/>
      <c r="F393" s="1"/>
      <c r="G393" s="2"/>
      <c r="H393" s="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2:27" ht="15.75" customHeight="1" x14ac:dyDescent="0.2">
      <c r="B394" s="1"/>
      <c r="C394" s="1"/>
      <c r="D394" s="1"/>
      <c r="E394" s="1"/>
      <c r="F394" s="1"/>
      <c r="G394" s="2"/>
      <c r="H394" s="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2:27" ht="15.75" customHeight="1" x14ac:dyDescent="0.2">
      <c r="B395" s="1"/>
      <c r="C395" s="1"/>
      <c r="D395" s="1"/>
      <c r="E395" s="1"/>
      <c r="F395" s="1"/>
      <c r="G395" s="2"/>
      <c r="H395" s="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2:27" ht="15.75" customHeight="1" x14ac:dyDescent="0.2">
      <c r="B396" s="1"/>
      <c r="C396" s="1"/>
      <c r="D396" s="1"/>
      <c r="E396" s="1"/>
      <c r="F396" s="1"/>
      <c r="G396" s="2"/>
      <c r="H396" s="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2:27" ht="15.75" customHeight="1" x14ac:dyDescent="0.2">
      <c r="B397" s="1"/>
      <c r="C397" s="1"/>
      <c r="D397" s="1"/>
      <c r="E397" s="1"/>
      <c r="F397" s="1"/>
      <c r="G397" s="2"/>
      <c r="H397" s="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2:27" ht="15.75" customHeight="1" x14ac:dyDescent="0.2">
      <c r="B398" s="1"/>
      <c r="C398" s="1"/>
      <c r="D398" s="1"/>
      <c r="E398" s="1"/>
      <c r="F398" s="1"/>
      <c r="G398" s="2"/>
      <c r="H398" s="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2:27" ht="15.75" customHeight="1" x14ac:dyDescent="0.2">
      <c r="B399" s="1"/>
      <c r="C399" s="1"/>
      <c r="D399" s="1"/>
      <c r="E399" s="1"/>
      <c r="F399" s="1"/>
      <c r="G399" s="2"/>
      <c r="H399" s="3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2:27" ht="15.75" customHeight="1" x14ac:dyDescent="0.2">
      <c r="B400" s="1"/>
      <c r="C400" s="1"/>
      <c r="D400" s="1"/>
      <c r="E400" s="1"/>
      <c r="F400" s="1"/>
      <c r="G400" s="2"/>
      <c r="H400" s="3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2:27" ht="15.75" customHeight="1" x14ac:dyDescent="0.2">
      <c r="B401" s="1"/>
      <c r="C401" s="1"/>
      <c r="D401" s="1"/>
      <c r="E401" s="1"/>
      <c r="F401" s="1"/>
      <c r="G401" s="2"/>
      <c r="H401" s="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2:27" ht="15.75" customHeight="1" x14ac:dyDescent="0.2">
      <c r="B402" s="1"/>
      <c r="C402" s="1"/>
      <c r="D402" s="1"/>
      <c r="E402" s="1"/>
      <c r="F402" s="1"/>
      <c r="G402" s="2"/>
      <c r="H402" s="3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2:27" ht="15.75" customHeight="1" x14ac:dyDescent="0.2">
      <c r="B403" s="1"/>
      <c r="C403" s="1"/>
      <c r="D403" s="1"/>
      <c r="E403" s="1"/>
      <c r="F403" s="1"/>
      <c r="G403" s="2"/>
      <c r="H403" s="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2:27" ht="15.75" customHeight="1" x14ac:dyDescent="0.2">
      <c r="B404" s="1"/>
      <c r="C404" s="1"/>
      <c r="D404" s="1"/>
      <c r="E404" s="1"/>
      <c r="F404" s="1"/>
      <c r="G404" s="2"/>
      <c r="H404" s="3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2:27" ht="15.75" customHeight="1" x14ac:dyDescent="0.2">
      <c r="B405" s="1"/>
      <c r="C405" s="1"/>
      <c r="D405" s="1"/>
      <c r="E405" s="1"/>
      <c r="F405" s="1"/>
      <c r="G405" s="2"/>
      <c r="H405" s="3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2:27" ht="15.75" customHeight="1" x14ac:dyDescent="0.2">
      <c r="B406" s="1"/>
      <c r="C406" s="1"/>
      <c r="D406" s="1"/>
      <c r="E406" s="1"/>
      <c r="F406" s="1"/>
      <c r="G406" s="2"/>
      <c r="H406" s="3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2:27" ht="15.75" customHeight="1" x14ac:dyDescent="0.2">
      <c r="B407" s="1"/>
      <c r="C407" s="1"/>
      <c r="D407" s="1"/>
      <c r="E407" s="1"/>
      <c r="F407" s="1"/>
      <c r="G407" s="2"/>
      <c r="H407" s="3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2:27" ht="15.75" customHeight="1" x14ac:dyDescent="0.2">
      <c r="B408" s="1"/>
      <c r="C408" s="1"/>
      <c r="D408" s="1"/>
      <c r="E408" s="1"/>
      <c r="F408" s="1"/>
      <c r="G408" s="2"/>
      <c r="H408" s="3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2:27" ht="15.75" customHeight="1" x14ac:dyDescent="0.2">
      <c r="B409" s="1"/>
      <c r="C409" s="1"/>
      <c r="D409" s="1"/>
      <c r="E409" s="1"/>
      <c r="F409" s="1"/>
      <c r="G409" s="2"/>
      <c r="H409" s="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2:27" ht="15.75" customHeight="1" x14ac:dyDescent="0.2">
      <c r="B410" s="1"/>
      <c r="C410" s="1"/>
      <c r="D410" s="1"/>
      <c r="E410" s="1"/>
      <c r="F410" s="1"/>
      <c r="G410" s="2"/>
      <c r="H410" s="3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2:27" ht="15.75" customHeight="1" x14ac:dyDescent="0.2">
      <c r="B411" s="1"/>
      <c r="C411" s="1"/>
      <c r="D411" s="1"/>
      <c r="E411" s="1"/>
      <c r="F411" s="1"/>
      <c r="G411" s="2"/>
      <c r="H411" s="3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2:27" ht="15.75" customHeight="1" x14ac:dyDescent="0.2">
      <c r="B412" s="1"/>
      <c r="C412" s="1"/>
      <c r="D412" s="1"/>
      <c r="E412" s="1"/>
      <c r="F412" s="1"/>
      <c r="G412" s="2"/>
      <c r="H412" s="3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2:27" ht="15.75" customHeight="1" x14ac:dyDescent="0.2">
      <c r="B413" s="1"/>
      <c r="C413" s="1"/>
      <c r="D413" s="1"/>
      <c r="E413" s="1"/>
      <c r="F413" s="1"/>
      <c r="G413" s="2"/>
      <c r="H413" s="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2:27" ht="15.75" customHeight="1" x14ac:dyDescent="0.2">
      <c r="B414" s="1"/>
      <c r="C414" s="1"/>
      <c r="D414" s="1"/>
      <c r="E414" s="1"/>
      <c r="F414" s="1"/>
      <c r="G414" s="2"/>
      <c r="H414" s="3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2:27" ht="15.75" customHeight="1" x14ac:dyDescent="0.2">
      <c r="B415" s="1"/>
      <c r="C415" s="1"/>
      <c r="D415" s="1"/>
      <c r="E415" s="1"/>
      <c r="F415" s="1"/>
      <c r="G415" s="2"/>
      <c r="H415" s="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2:27" ht="15.75" customHeight="1" x14ac:dyDescent="0.2">
      <c r="B416" s="1"/>
      <c r="C416" s="1"/>
      <c r="D416" s="1"/>
      <c r="E416" s="1"/>
      <c r="F416" s="1"/>
      <c r="G416" s="2"/>
      <c r="H416" s="3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2:27" ht="15.75" customHeight="1" x14ac:dyDescent="0.2">
      <c r="B417" s="1"/>
      <c r="C417" s="1"/>
      <c r="D417" s="1"/>
      <c r="E417" s="1"/>
      <c r="F417" s="1"/>
      <c r="G417" s="2"/>
      <c r="H417" s="3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2:27" ht="15.75" customHeight="1" x14ac:dyDescent="0.2">
      <c r="B418" s="1"/>
      <c r="C418" s="1"/>
      <c r="D418" s="1"/>
      <c r="E418" s="1"/>
      <c r="F418" s="1"/>
      <c r="G418" s="2"/>
      <c r="H418" s="3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2:27" ht="15.75" customHeight="1" x14ac:dyDescent="0.2">
      <c r="B419" s="1"/>
      <c r="C419" s="1"/>
      <c r="D419" s="1"/>
      <c r="E419" s="1"/>
      <c r="F419" s="1"/>
      <c r="G419" s="2"/>
      <c r="H419" s="3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2:27" ht="15.75" customHeight="1" x14ac:dyDescent="0.2">
      <c r="B420" s="1"/>
      <c r="C420" s="1"/>
      <c r="D420" s="1"/>
      <c r="E420" s="1"/>
      <c r="F420" s="1"/>
      <c r="G420" s="2"/>
      <c r="H420" s="3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2:27" ht="15.75" customHeight="1" x14ac:dyDescent="0.2">
      <c r="B421" s="1"/>
      <c r="C421" s="1"/>
      <c r="D421" s="1"/>
      <c r="E421" s="1"/>
      <c r="F421" s="1"/>
      <c r="G421" s="2"/>
      <c r="H421" s="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2:27" ht="15.75" customHeight="1" x14ac:dyDescent="0.2">
      <c r="B422" s="1"/>
      <c r="C422" s="1"/>
      <c r="D422" s="1"/>
      <c r="E422" s="1"/>
      <c r="F422" s="1"/>
      <c r="G422" s="2"/>
      <c r="H422" s="3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2:27" ht="15.75" customHeight="1" x14ac:dyDescent="0.2">
      <c r="B423" s="1"/>
      <c r="C423" s="1"/>
      <c r="D423" s="1"/>
      <c r="E423" s="1"/>
      <c r="F423" s="1"/>
      <c r="G423" s="2"/>
      <c r="H423" s="3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2:27" ht="15.75" customHeight="1" x14ac:dyDescent="0.2">
      <c r="B424" s="1"/>
      <c r="C424" s="1"/>
      <c r="D424" s="1"/>
      <c r="E424" s="1"/>
      <c r="F424" s="1"/>
      <c r="G424" s="2"/>
      <c r="H424" s="3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2:27" ht="15.75" customHeight="1" x14ac:dyDescent="0.2">
      <c r="B425" s="1"/>
      <c r="C425" s="1"/>
      <c r="D425" s="1"/>
      <c r="E425" s="1"/>
      <c r="F425" s="1"/>
      <c r="G425" s="2"/>
      <c r="H425" s="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2:27" ht="15.75" customHeight="1" x14ac:dyDescent="0.2">
      <c r="B426" s="1"/>
      <c r="C426" s="1"/>
      <c r="D426" s="1"/>
      <c r="E426" s="1"/>
      <c r="F426" s="1"/>
      <c r="G426" s="2"/>
      <c r="H426" s="3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2:27" ht="15.75" customHeight="1" x14ac:dyDescent="0.2">
      <c r="B427" s="1"/>
      <c r="C427" s="1"/>
      <c r="D427" s="1"/>
      <c r="E427" s="1"/>
      <c r="F427" s="1"/>
      <c r="G427" s="2"/>
      <c r="H427" s="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2:27" ht="15.75" customHeight="1" x14ac:dyDescent="0.2">
      <c r="B428" s="1"/>
      <c r="C428" s="1"/>
      <c r="D428" s="1"/>
      <c r="E428" s="1"/>
      <c r="F428" s="1"/>
      <c r="G428" s="2"/>
      <c r="H428" s="3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2:27" ht="15.75" customHeight="1" x14ac:dyDescent="0.2">
      <c r="B429" s="1"/>
      <c r="C429" s="1"/>
      <c r="D429" s="1"/>
      <c r="E429" s="1"/>
      <c r="F429" s="1"/>
      <c r="G429" s="2"/>
      <c r="H429" s="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2:27" ht="15.75" customHeight="1" x14ac:dyDescent="0.2">
      <c r="B430" s="1"/>
      <c r="C430" s="1"/>
      <c r="D430" s="1"/>
      <c r="E430" s="1"/>
      <c r="F430" s="1"/>
      <c r="G430" s="2"/>
      <c r="H430" s="3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2:27" ht="15.75" customHeight="1" x14ac:dyDescent="0.2">
      <c r="B431" s="1"/>
      <c r="C431" s="1"/>
      <c r="D431" s="1"/>
      <c r="E431" s="1"/>
      <c r="F431" s="1"/>
      <c r="G431" s="2"/>
      <c r="H431" s="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2:27" ht="15.75" customHeight="1" x14ac:dyDescent="0.2">
      <c r="B432" s="1"/>
      <c r="C432" s="1"/>
      <c r="D432" s="1"/>
      <c r="E432" s="1"/>
      <c r="F432" s="1"/>
      <c r="G432" s="2"/>
      <c r="H432" s="3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2:27" ht="15.75" customHeight="1" x14ac:dyDescent="0.2">
      <c r="B433" s="1"/>
      <c r="C433" s="1"/>
      <c r="D433" s="1"/>
      <c r="E433" s="1"/>
      <c r="F433" s="1"/>
      <c r="G433" s="2"/>
      <c r="H433" s="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2:27" ht="15.75" customHeight="1" x14ac:dyDescent="0.2">
      <c r="B434" s="1"/>
      <c r="C434" s="1"/>
      <c r="D434" s="1"/>
      <c r="E434" s="1"/>
      <c r="F434" s="1"/>
      <c r="G434" s="2"/>
      <c r="H434" s="3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2:27" ht="15.75" customHeight="1" x14ac:dyDescent="0.2">
      <c r="B435" s="1"/>
      <c r="C435" s="1"/>
      <c r="D435" s="1"/>
      <c r="E435" s="1"/>
      <c r="F435" s="1"/>
      <c r="G435" s="2"/>
      <c r="H435" s="3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2:27" ht="15.75" customHeight="1" x14ac:dyDescent="0.2">
      <c r="B436" s="1"/>
      <c r="C436" s="1"/>
      <c r="D436" s="1"/>
      <c r="E436" s="1"/>
      <c r="F436" s="1"/>
      <c r="G436" s="2"/>
      <c r="H436" s="3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2:27" ht="15.75" customHeight="1" x14ac:dyDescent="0.2">
      <c r="B437" s="1"/>
      <c r="C437" s="1"/>
      <c r="D437" s="1"/>
      <c r="E437" s="1"/>
      <c r="F437" s="1"/>
      <c r="G437" s="2"/>
      <c r="H437" s="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2:27" ht="15.75" customHeight="1" x14ac:dyDescent="0.2">
      <c r="B438" s="1"/>
      <c r="C438" s="1"/>
      <c r="D438" s="1"/>
      <c r="E438" s="1"/>
      <c r="F438" s="1"/>
      <c r="G438" s="2"/>
      <c r="H438" s="3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2:27" ht="15.75" customHeight="1" x14ac:dyDescent="0.2">
      <c r="B439" s="1"/>
      <c r="C439" s="1"/>
      <c r="D439" s="1"/>
      <c r="E439" s="1"/>
      <c r="F439" s="1"/>
      <c r="G439" s="2"/>
      <c r="H439" s="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2:27" ht="15.75" customHeight="1" x14ac:dyDescent="0.2">
      <c r="B440" s="1"/>
      <c r="C440" s="1"/>
      <c r="D440" s="1"/>
      <c r="E440" s="1"/>
      <c r="F440" s="1"/>
      <c r="G440" s="2"/>
      <c r="H440" s="3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2:27" ht="15.75" customHeight="1" x14ac:dyDescent="0.2">
      <c r="B441" s="1"/>
      <c r="C441" s="1"/>
      <c r="D441" s="1"/>
      <c r="E441" s="1"/>
      <c r="F441" s="1"/>
      <c r="G441" s="2"/>
      <c r="H441" s="3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2:27" ht="15.75" customHeight="1" x14ac:dyDescent="0.2">
      <c r="B442" s="1"/>
      <c r="C442" s="1"/>
      <c r="D442" s="1"/>
      <c r="E442" s="1"/>
      <c r="F442" s="1"/>
      <c r="G442" s="2"/>
      <c r="H442" s="3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2:27" ht="15.75" customHeight="1" x14ac:dyDescent="0.2">
      <c r="B443" s="1"/>
      <c r="C443" s="1"/>
      <c r="D443" s="1"/>
      <c r="E443" s="1"/>
      <c r="F443" s="1"/>
      <c r="G443" s="2"/>
      <c r="H443" s="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2:27" ht="15.75" customHeight="1" x14ac:dyDescent="0.2">
      <c r="B444" s="1"/>
      <c r="C444" s="1"/>
      <c r="D444" s="1"/>
      <c r="E444" s="1"/>
      <c r="F444" s="1"/>
      <c r="G444" s="2"/>
      <c r="H444" s="3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2:27" ht="15.75" customHeight="1" x14ac:dyDescent="0.2">
      <c r="B445" s="1"/>
      <c r="C445" s="1"/>
      <c r="D445" s="1"/>
      <c r="E445" s="1"/>
      <c r="F445" s="1"/>
      <c r="G445" s="2"/>
      <c r="H445" s="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2:27" ht="15.75" customHeight="1" x14ac:dyDescent="0.2">
      <c r="B446" s="1"/>
      <c r="C446" s="1"/>
      <c r="D446" s="1"/>
      <c r="E446" s="1"/>
      <c r="F446" s="1"/>
      <c r="G446" s="2"/>
      <c r="H446" s="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2:27" ht="15.75" customHeight="1" x14ac:dyDescent="0.2">
      <c r="B447" s="1"/>
      <c r="C447" s="1"/>
      <c r="D447" s="1"/>
      <c r="E447" s="1"/>
      <c r="F447" s="1"/>
      <c r="G447" s="2"/>
      <c r="H447" s="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2:27" ht="15.75" customHeight="1" x14ac:dyDescent="0.2">
      <c r="B448" s="1"/>
      <c r="C448" s="1"/>
      <c r="D448" s="1"/>
      <c r="E448" s="1"/>
      <c r="F448" s="1"/>
      <c r="G448" s="2"/>
      <c r="H448" s="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2:27" ht="15.75" customHeight="1" x14ac:dyDescent="0.2">
      <c r="B449" s="1"/>
      <c r="C449" s="1"/>
      <c r="D449" s="1"/>
      <c r="E449" s="1"/>
      <c r="F449" s="1"/>
      <c r="G449" s="2"/>
      <c r="H449" s="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2:27" ht="15.75" customHeight="1" x14ac:dyDescent="0.2">
      <c r="B450" s="1"/>
      <c r="C450" s="1"/>
      <c r="D450" s="1"/>
      <c r="E450" s="1"/>
      <c r="F450" s="1"/>
      <c r="G450" s="2"/>
      <c r="H450" s="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2:27" ht="15.75" customHeight="1" x14ac:dyDescent="0.2">
      <c r="B451" s="1"/>
      <c r="C451" s="1"/>
      <c r="D451" s="1"/>
      <c r="E451" s="1"/>
      <c r="F451" s="1"/>
      <c r="G451" s="2"/>
      <c r="H451" s="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2:27" ht="15.75" customHeight="1" x14ac:dyDescent="0.2">
      <c r="B452" s="1"/>
      <c r="C452" s="1"/>
      <c r="D452" s="1"/>
      <c r="E452" s="1"/>
      <c r="F452" s="1"/>
      <c r="G452" s="2"/>
      <c r="H452" s="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2:27" ht="15.75" customHeight="1" x14ac:dyDescent="0.2">
      <c r="B453" s="1"/>
      <c r="C453" s="1"/>
      <c r="D453" s="1"/>
      <c r="E453" s="1"/>
      <c r="F453" s="1"/>
      <c r="G453" s="2"/>
      <c r="H453" s="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2:27" ht="15.75" customHeight="1" x14ac:dyDescent="0.2">
      <c r="B454" s="1"/>
      <c r="C454" s="1"/>
      <c r="D454" s="1"/>
      <c r="E454" s="1"/>
      <c r="F454" s="1"/>
      <c r="G454" s="2"/>
      <c r="H454" s="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2:27" ht="15.75" customHeight="1" x14ac:dyDescent="0.2">
      <c r="B455" s="1"/>
      <c r="C455" s="1"/>
      <c r="D455" s="1"/>
      <c r="E455" s="1"/>
      <c r="F455" s="1"/>
      <c r="G455" s="2"/>
      <c r="H455" s="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2:27" ht="15.75" customHeight="1" x14ac:dyDescent="0.2">
      <c r="B456" s="1"/>
      <c r="C456" s="1"/>
      <c r="D456" s="1"/>
      <c r="E456" s="1"/>
      <c r="F456" s="1"/>
      <c r="G456" s="2"/>
      <c r="H456" s="3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2:27" ht="15.75" customHeight="1" x14ac:dyDescent="0.2">
      <c r="B457" s="1"/>
      <c r="C457" s="1"/>
      <c r="D457" s="1"/>
      <c r="E457" s="1"/>
      <c r="F457" s="1"/>
      <c r="G457" s="2"/>
      <c r="H457" s="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2:27" ht="15.75" customHeight="1" x14ac:dyDescent="0.2">
      <c r="B458" s="1"/>
      <c r="C458" s="1"/>
      <c r="D458" s="1"/>
      <c r="E458" s="1"/>
      <c r="F458" s="1"/>
      <c r="G458" s="2"/>
      <c r="H458" s="3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2:27" ht="15.75" customHeight="1" x14ac:dyDescent="0.2">
      <c r="B459" s="1"/>
      <c r="C459" s="1"/>
      <c r="D459" s="1"/>
      <c r="E459" s="1"/>
      <c r="F459" s="1"/>
      <c r="G459" s="2"/>
      <c r="H459" s="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2:27" ht="15.75" customHeight="1" x14ac:dyDescent="0.2">
      <c r="B460" s="1"/>
      <c r="C460" s="1"/>
      <c r="D460" s="1"/>
      <c r="E460" s="1"/>
      <c r="F460" s="1"/>
      <c r="G460" s="2"/>
      <c r="H460" s="3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2:27" ht="15.75" customHeight="1" x14ac:dyDescent="0.2">
      <c r="B461" s="1"/>
      <c r="C461" s="1"/>
      <c r="D461" s="1"/>
      <c r="E461" s="1"/>
      <c r="F461" s="1"/>
      <c r="G461" s="2"/>
      <c r="H461" s="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2:27" ht="15.75" customHeight="1" x14ac:dyDescent="0.2">
      <c r="B462" s="1"/>
      <c r="C462" s="1"/>
      <c r="D462" s="1"/>
      <c r="E462" s="1"/>
      <c r="F462" s="1"/>
      <c r="G462" s="2"/>
      <c r="H462" s="3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2:27" ht="15.75" customHeight="1" x14ac:dyDescent="0.2">
      <c r="B463" s="1"/>
      <c r="C463" s="1"/>
      <c r="D463" s="1"/>
      <c r="E463" s="1"/>
      <c r="F463" s="1"/>
      <c r="G463" s="2"/>
      <c r="H463" s="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2:27" ht="15.75" customHeight="1" x14ac:dyDescent="0.2">
      <c r="B464" s="1"/>
      <c r="C464" s="1"/>
      <c r="D464" s="1"/>
      <c r="E464" s="1"/>
      <c r="F464" s="1"/>
      <c r="G464" s="2"/>
      <c r="H464" s="3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2:27" ht="15.75" customHeight="1" x14ac:dyDescent="0.2">
      <c r="B465" s="1"/>
      <c r="C465" s="1"/>
      <c r="D465" s="1"/>
      <c r="E465" s="1"/>
      <c r="F465" s="1"/>
      <c r="G465" s="2"/>
      <c r="H465" s="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2:27" ht="15.75" customHeight="1" x14ac:dyDescent="0.2">
      <c r="B466" s="1"/>
      <c r="C466" s="1"/>
      <c r="D466" s="1"/>
      <c r="E466" s="1"/>
      <c r="F466" s="1"/>
      <c r="G466" s="2"/>
      <c r="H466" s="3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2:27" ht="15.75" customHeight="1" x14ac:dyDescent="0.2">
      <c r="B467" s="1"/>
      <c r="C467" s="1"/>
      <c r="D467" s="1"/>
      <c r="E467" s="1"/>
      <c r="F467" s="1"/>
      <c r="G467" s="2"/>
      <c r="H467" s="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2:27" ht="15.75" customHeight="1" x14ac:dyDescent="0.2">
      <c r="B468" s="1"/>
      <c r="C468" s="1"/>
      <c r="D468" s="1"/>
      <c r="E468" s="1"/>
      <c r="F468" s="1"/>
      <c r="G468" s="2"/>
      <c r="H468" s="3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2:27" ht="15.75" customHeight="1" x14ac:dyDescent="0.2">
      <c r="B469" s="1"/>
      <c r="C469" s="1"/>
      <c r="D469" s="1"/>
      <c r="E469" s="1"/>
      <c r="F469" s="1"/>
      <c r="G469" s="2"/>
      <c r="H469" s="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2:27" ht="15.75" customHeight="1" x14ac:dyDescent="0.2">
      <c r="B470" s="1"/>
      <c r="C470" s="1"/>
      <c r="D470" s="1"/>
      <c r="E470" s="1"/>
      <c r="F470" s="1"/>
      <c r="G470" s="2"/>
      <c r="H470" s="3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2:27" ht="15.75" customHeight="1" x14ac:dyDescent="0.2">
      <c r="B471" s="1"/>
      <c r="C471" s="1"/>
      <c r="D471" s="1"/>
      <c r="E471" s="1"/>
      <c r="F471" s="1"/>
      <c r="G471" s="2"/>
      <c r="H471" s="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2:27" ht="15.75" customHeight="1" x14ac:dyDescent="0.2">
      <c r="B472" s="1"/>
      <c r="C472" s="1"/>
      <c r="D472" s="1"/>
      <c r="E472" s="1"/>
      <c r="F472" s="1"/>
      <c r="G472" s="2"/>
      <c r="H472" s="3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2:27" ht="15.75" customHeight="1" x14ac:dyDescent="0.2">
      <c r="B473" s="1"/>
      <c r="C473" s="1"/>
      <c r="D473" s="1"/>
      <c r="E473" s="1"/>
      <c r="F473" s="1"/>
      <c r="G473" s="2"/>
      <c r="H473" s="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2:27" ht="15.75" customHeight="1" x14ac:dyDescent="0.2">
      <c r="B474" s="1"/>
      <c r="C474" s="1"/>
      <c r="D474" s="1"/>
      <c r="E474" s="1"/>
      <c r="F474" s="1"/>
      <c r="G474" s="2"/>
      <c r="H474" s="3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2:27" ht="15.75" customHeight="1" x14ac:dyDescent="0.2">
      <c r="B475" s="1"/>
      <c r="C475" s="1"/>
      <c r="D475" s="1"/>
      <c r="E475" s="1"/>
      <c r="F475" s="1"/>
      <c r="G475" s="2"/>
      <c r="H475" s="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2:27" ht="15.75" customHeight="1" x14ac:dyDescent="0.2">
      <c r="B476" s="1"/>
      <c r="C476" s="1"/>
      <c r="D476" s="1"/>
      <c r="E476" s="1"/>
      <c r="F476" s="1"/>
      <c r="G476" s="2"/>
      <c r="H476" s="3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2:27" ht="15.75" customHeight="1" x14ac:dyDescent="0.2">
      <c r="B477" s="1"/>
      <c r="C477" s="1"/>
      <c r="D477" s="1"/>
      <c r="E477" s="1"/>
      <c r="F477" s="1"/>
      <c r="G477" s="2"/>
      <c r="H477" s="3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2:27" ht="15.75" customHeight="1" x14ac:dyDescent="0.2">
      <c r="B478" s="1"/>
      <c r="C478" s="1"/>
      <c r="D478" s="1"/>
      <c r="E478" s="1"/>
      <c r="F478" s="1"/>
      <c r="G478" s="2"/>
      <c r="H478" s="3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2:27" ht="15.75" customHeight="1" x14ac:dyDescent="0.2">
      <c r="B479" s="1"/>
      <c r="C479" s="1"/>
      <c r="D479" s="1"/>
      <c r="E479" s="1"/>
      <c r="F479" s="1"/>
      <c r="G479" s="2"/>
      <c r="H479" s="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2:27" ht="15.75" customHeight="1" x14ac:dyDescent="0.2">
      <c r="B480" s="1"/>
      <c r="C480" s="1"/>
      <c r="D480" s="1"/>
      <c r="E480" s="1"/>
      <c r="F480" s="1"/>
      <c r="G480" s="2"/>
      <c r="H480" s="3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2:27" ht="15.75" customHeight="1" x14ac:dyDescent="0.2">
      <c r="B481" s="1"/>
      <c r="C481" s="1"/>
      <c r="D481" s="1"/>
      <c r="E481" s="1"/>
      <c r="F481" s="1"/>
      <c r="G481" s="2"/>
      <c r="H481" s="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2:27" ht="15.75" customHeight="1" x14ac:dyDescent="0.2">
      <c r="B482" s="1"/>
      <c r="C482" s="1"/>
      <c r="D482" s="1"/>
      <c r="E482" s="1"/>
      <c r="F482" s="1"/>
      <c r="G482" s="2"/>
      <c r="H482" s="3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2:27" ht="15.75" customHeight="1" x14ac:dyDescent="0.2">
      <c r="B483" s="1"/>
      <c r="C483" s="1"/>
      <c r="D483" s="1"/>
      <c r="E483" s="1"/>
      <c r="F483" s="1"/>
      <c r="G483" s="2"/>
      <c r="H483" s="3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2:27" ht="15.75" customHeight="1" x14ac:dyDescent="0.2">
      <c r="B484" s="1"/>
      <c r="C484" s="1"/>
      <c r="D484" s="1"/>
      <c r="E484" s="1"/>
      <c r="F484" s="1"/>
      <c r="G484" s="2"/>
      <c r="H484" s="3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2:27" ht="15.75" customHeight="1" x14ac:dyDescent="0.2">
      <c r="B485" s="1"/>
      <c r="C485" s="1"/>
      <c r="D485" s="1"/>
      <c r="E485" s="1"/>
      <c r="F485" s="1"/>
      <c r="G485" s="2"/>
      <c r="H485" s="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2:27" ht="15.75" customHeight="1" x14ac:dyDescent="0.2">
      <c r="B486" s="1"/>
      <c r="C486" s="1"/>
      <c r="D486" s="1"/>
      <c r="E486" s="1"/>
      <c r="F486" s="1"/>
      <c r="G486" s="2"/>
      <c r="H486" s="3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2:27" ht="15.75" customHeight="1" x14ac:dyDescent="0.2">
      <c r="B487" s="1"/>
      <c r="C487" s="1"/>
      <c r="D487" s="1"/>
      <c r="E487" s="1"/>
      <c r="F487" s="1"/>
      <c r="G487" s="2"/>
      <c r="H487" s="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2:27" ht="15.75" customHeight="1" x14ac:dyDescent="0.2">
      <c r="B488" s="1"/>
      <c r="C488" s="1"/>
      <c r="D488" s="1"/>
      <c r="E488" s="1"/>
      <c r="F488" s="1"/>
      <c r="G488" s="2"/>
      <c r="H488" s="3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2:27" ht="15.75" customHeight="1" x14ac:dyDescent="0.2">
      <c r="B489" s="1"/>
      <c r="C489" s="1"/>
      <c r="D489" s="1"/>
      <c r="E489" s="1"/>
      <c r="F489" s="1"/>
      <c r="G489" s="2"/>
      <c r="H489" s="3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2:27" ht="15.75" customHeight="1" x14ac:dyDescent="0.2">
      <c r="B490" s="1"/>
      <c r="C490" s="1"/>
      <c r="D490" s="1"/>
      <c r="E490" s="1"/>
      <c r="F490" s="1"/>
      <c r="G490" s="2"/>
      <c r="H490" s="3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2:27" ht="15.75" customHeight="1" x14ac:dyDescent="0.2">
      <c r="B491" s="1"/>
      <c r="C491" s="1"/>
      <c r="D491" s="1"/>
      <c r="E491" s="1"/>
      <c r="F491" s="1"/>
      <c r="G491" s="2"/>
      <c r="H491" s="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2:27" ht="15.75" customHeight="1" x14ac:dyDescent="0.2">
      <c r="B492" s="1"/>
      <c r="C492" s="1"/>
      <c r="D492" s="1"/>
      <c r="E492" s="1"/>
      <c r="F492" s="1"/>
      <c r="G492" s="2"/>
      <c r="H492" s="3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2:27" ht="15.75" customHeight="1" x14ac:dyDescent="0.2">
      <c r="B493" s="1"/>
      <c r="C493" s="1"/>
      <c r="D493" s="1"/>
      <c r="E493" s="1"/>
      <c r="F493" s="1"/>
      <c r="G493" s="2"/>
      <c r="H493" s="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2:27" ht="15.75" customHeight="1" x14ac:dyDescent="0.2">
      <c r="B494" s="1"/>
      <c r="C494" s="1"/>
      <c r="D494" s="1"/>
      <c r="E494" s="1"/>
      <c r="F494" s="1"/>
      <c r="G494" s="2"/>
      <c r="H494" s="3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2:27" ht="15.75" customHeight="1" x14ac:dyDescent="0.2">
      <c r="B495" s="1"/>
      <c r="C495" s="1"/>
      <c r="D495" s="1"/>
      <c r="E495" s="1"/>
      <c r="F495" s="1"/>
      <c r="G495" s="2"/>
      <c r="H495" s="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2:27" ht="15.75" customHeight="1" x14ac:dyDescent="0.2">
      <c r="B496" s="1"/>
      <c r="C496" s="1"/>
      <c r="D496" s="1"/>
      <c r="E496" s="1"/>
      <c r="F496" s="1"/>
      <c r="G496" s="2"/>
      <c r="H496" s="3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2:27" ht="15.75" customHeight="1" x14ac:dyDescent="0.2">
      <c r="B497" s="1"/>
      <c r="C497" s="1"/>
      <c r="D497" s="1"/>
      <c r="E497" s="1"/>
      <c r="F497" s="1"/>
      <c r="G497" s="2"/>
      <c r="H497" s="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2:27" ht="15.75" customHeight="1" x14ac:dyDescent="0.2">
      <c r="B498" s="1"/>
      <c r="C498" s="1"/>
      <c r="D498" s="1"/>
      <c r="E498" s="1"/>
      <c r="F498" s="1"/>
      <c r="G498" s="2"/>
      <c r="H498" s="3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2:27" ht="15.75" customHeight="1" x14ac:dyDescent="0.2">
      <c r="B499" s="1"/>
      <c r="C499" s="1"/>
      <c r="D499" s="1"/>
      <c r="E499" s="1"/>
      <c r="F499" s="1"/>
      <c r="G499" s="2"/>
      <c r="H499" s="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2:27" ht="15.75" customHeight="1" x14ac:dyDescent="0.2">
      <c r="B500" s="1"/>
      <c r="C500" s="1"/>
      <c r="D500" s="1"/>
      <c r="E500" s="1"/>
      <c r="F500" s="1"/>
      <c r="G500" s="2"/>
      <c r="H500" s="3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2:27" ht="15.75" customHeight="1" x14ac:dyDescent="0.2">
      <c r="B501" s="1"/>
      <c r="C501" s="1"/>
      <c r="D501" s="1"/>
      <c r="E501" s="1"/>
      <c r="F501" s="1"/>
      <c r="G501" s="2"/>
      <c r="H501" s="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2:27" ht="15.75" customHeight="1" x14ac:dyDescent="0.2">
      <c r="B502" s="1"/>
      <c r="C502" s="1"/>
      <c r="D502" s="1"/>
      <c r="E502" s="1"/>
      <c r="F502" s="1"/>
      <c r="G502" s="2"/>
      <c r="H502" s="3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2:27" ht="15.75" customHeight="1" x14ac:dyDescent="0.2">
      <c r="B503" s="1"/>
      <c r="C503" s="1"/>
      <c r="D503" s="1"/>
      <c r="E503" s="1"/>
      <c r="F503" s="1"/>
      <c r="G503" s="2"/>
      <c r="H503" s="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2:27" ht="15.75" customHeight="1" x14ac:dyDescent="0.2">
      <c r="B504" s="1"/>
      <c r="C504" s="1"/>
      <c r="D504" s="1"/>
      <c r="E504" s="1"/>
      <c r="F504" s="1"/>
      <c r="G504" s="2"/>
      <c r="H504" s="3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2:27" ht="15.75" customHeight="1" x14ac:dyDescent="0.2">
      <c r="B505" s="1"/>
      <c r="C505" s="1"/>
      <c r="D505" s="1"/>
      <c r="E505" s="1"/>
      <c r="F505" s="1"/>
      <c r="G505" s="2"/>
      <c r="H505" s="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2:27" ht="15.75" customHeight="1" x14ac:dyDescent="0.2">
      <c r="B506" s="1"/>
      <c r="C506" s="1"/>
      <c r="D506" s="1"/>
      <c r="E506" s="1"/>
      <c r="F506" s="1"/>
      <c r="G506" s="2"/>
      <c r="H506" s="3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2:27" ht="15.75" customHeight="1" x14ac:dyDescent="0.2">
      <c r="B507" s="1"/>
      <c r="C507" s="1"/>
      <c r="D507" s="1"/>
      <c r="E507" s="1"/>
      <c r="F507" s="1"/>
      <c r="G507" s="2"/>
      <c r="H507" s="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2:27" ht="15.75" customHeight="1" x14ac:dyDescent="0.2">
      <c r="B508" s="1"/>
      <c r="C508" s="1"/>
      <c r="D508" s="1"/>
      <c r="E508" s="1"/>
      <c r="F508" s="1"/>
      <c r="G508" s="2"/>
      <c r="H508" s="3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2:27" ht="15.75" customHeight="1" x14ac:dyDescent="0.2">
      <c r="B509" s="1"/>
      <c r="C509" s="1"/>
      <c r="D509" s="1"/>
      <c r="E509" s="1"/>
      <c r="F509" s="1"/>
      <c r="G509" s="2"/>
      <c r="H509" s="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2:27" ht="15.75" customHeight="1" x14ac:dyDescent="0.2">
      <c r="B510" s="1"/>
      <c r="C510" s="1"/>
      <c r="D510" s="1"/>
      <c r="E510" s="1"/>
      <c r="F510" s="1"/>
      <c r="G510" s="2"/>
      <c r="H510" s="3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2:27" ht="15.75" customHeight="1" x14ac:dyDescent="0.2">
      <c r="B511" s="1"/>
      <c r="C511" s="1"/>
      <c r="D511" s="1"/>
      <c r="E511" s="1"/>
      <c r="F511" s="1"/>
      <c r="G511" s="2"/>
      <c r="H511" s="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2:27" ht="15.75" customHeight="1" x14ac:dyDescent="0.2">
      <c r="B512" s="1"/>
      <c r="C512" s="1"/>
      <c r="D512" s="1"/>
      <c r="E512" s="1"/>
      <c r="F512" s="1"/>
      <c r="G512" s="2"/>
      <c r="H512" s="3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2:27" ht="15.75" customHeight="1" x14ac:dyDescent="0.2">
      <c r="B513" s="1"/>
      <c r="C513" s="1"/>
      <c r="D513" s="1"/>
      <c r="E513" s="1"/>
      <c r="F513" s="1"/>
      <c r="G513" s="2"/>
      <c r="H513" s="3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2:27" ht="15.75" customHeight="1" x14ac:dyDescent="0.2">
      <c r="B514" s="1"/>
      <c r="C514" s="1"/>
      <c r="D514" s="1"/>
      <c r="E514" s="1"/>
      <c r="F514" s="1"/>
      <c r="G514" s="2"/>
      <c r="H514" s="3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2:27" ht="15.75" customHeight="1" x14ac:dyDescent="0.2">
      <c r="B515" s="1"/>
      <c r="C515" s="1"/>
      <c r="D515" s="1"/>
      <c r="E515" s="1"/>
      <c r="F515" s="1"/>
      <c r="G515" s="2"/>
      <c r="H515" s="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2:27" ht="15.75" customHeight="1" x14ac:dyDescent="0.2">
      <c r="B516" s="1"/>
      <c r="C516" s="1"/>
      <c r="D516" s="1"/>
      <c r="E516" s="1"/>
      <c r="F516" s="1"/>
      <c r="G516" s="2"/>
      <c r="H516" s="3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2:27" ht="15.75" customHeight="1" x14ac:dyDescent="0.2">
      <c r="B517" s="1"/>
      <c r="C517" s="1"/>
      <c r="D517" s="1"/>
      <c r="E517" s="1"/>
      <c r="F517" s="1"/>
      <c r="G517" s="2"/>
      <c r="H517" s="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2:27" ht="15.75" customHeight="1" x14ac:dyDescent="0.2">
      <c r="B518" s="1"/>
      <c r="C518" s="1"/>
      <c r="D518" s="1"/>
      <c r="E518" s="1"/>
      <c r="F518" s="1"/>
      <c r="G518" s="2"/>
      <c r="H518" s="3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2:27" ht="15.75" customHeight="1" x14ac:dyDescent="0.2">
      <c r="B519" s="1"/>
      <c r="C519" s="1"/>
      <c r="D519" s="1"/>
      <c r="E519" s="1"/>
      <c r="F519" s="1"/>
      <c r="G519" s="2"/>
      <c r="H519" s="3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2:27" ht="15.75" customHeight="1" x14ac:dyDescent="0.2">
      <c r="B520" s="1"/>
      <c r="C520" s="1"/>
      <c r="D520" s="1"/>
      <c r="E520" s="1"/>
      <c r="F520" s="1"/>
      <c r="G520" s="2"/>
      <c r="H520" s="3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2:27" ht="15.75" customHeight="1" x14ac:dyDescent="0.2">
      <c r="B521" s="1"/>
      <c r="C521" s="1"/>
      <c r="D521" s="1"/>
      <c r="E521" s="1"/>
      <c r="F521" s="1"/>
      <c r="G521" s="2"/>
      <c r="H521" s="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2:27" ht="15.75" customHeight="1" x14ac:dyDescent="0.2">
      <c r="B522" s="1"/>
      <c r="C522" s="1"/>
      <c r="D522" s="1"/>
      <c r="E522" s="1"/>
      <c r="F522" s="1"/>
      <c r="G522" s="2"/>
      <c r="H522" s="3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2:27" ht="15.75" customHeight="1" x14ac:dyDescent="0.2">
      <c r="B523" s="1"/>
      <c r="C523" s="1"/>
      <c r="D523" s="1"/>
      <c r="E523" s="1"/>
      <c r="F523" s="1"/>
      <c r="G523" s="2"/>
      <c r="H523" s="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2:27" ht="15.75" customHeight="1" x14ac:dyDescent="0.2">
      <c r="B524" s="1"/>
      <c r="C524" s="1"/>
      <c r="D524" s="1"/>
      <c r="E524" s="1"/>
      <c r="F524" s="1"/>
      <c r="G524" s="2"/>
      <c r="H524" s="3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2:27" ht="15.75" customHeight="1" x14ac:dyDescent="0.2">
      <c r="B525" s="1"/>
      <c r="C525" s="1"/>
      <c r="D525" s="1"/>
      <c r="E525" s="1"/>
      <c r="F525" s="1"/>
      <c r="G525" s="2"/>
      <c r="H525" s="3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2:27" ht="15.75" customHeight="1" x14ac:dyDescent="0.2">
      <c r="B526" s="1"/>
      <c r="C526" s="1"/>
      <c r="D526" s="1"/>
      <c r="E526" s="1"/>
      <c r="F526" s="1"/>
      <c r="G526" s="2"/>
      <c r="H526" s="3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2:27" ht="15.75" customHeight="1" x14ac:dyDescent="0.2">
      <c r="B527" s="1"/>
      <c r="C527" s="1"/>
      <c r="D527" s="1"/>
      <c r="E527" s="1"/>
      <c r="F527" s="1"/>
      <c r="G527" s="2"/>
      <c r="H527" s="3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2:27" ht="15.75" customHeight="1" x14ac:dyDescent="0.2">
      <c r="B528" s="1"/>
      <c r="C528" s="1"/>
      <c r="D528" s="1"/>
      <c r="E528" s="1"/>
      <c r="F528" s="1"/>
      <c r="G528" s="2"/>
      <c r="H528" s="3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2:27" ht="15.75" customHeight="1" x14ac:dyDescent="0.2">
      <c r="B529" s="1"/>
      <c r="C529" s="1"/>
      <c r="D529" s="1"/>
      <c r="E529" s="1"/>
      <c r="F529" s="1"/>
      <c r="G529" s="2"/>
      <c r="H529" s="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2:27" ht="15.75" customHeight="1" x14ac:dyDescent="0.2">
      <c r="B530" s="1"/>
      <c r="C530" s="1"/>
      <c r="D530" s="1"/>
      <c r="E530" s="1"/>
      <c r="F530" s="1"/>
      <c r="G530" s="2"/>
      <c r="H530" s="3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2:27" ht="15.75" customHeight="1" x14ac:dyDescent="0.2">
      <c r="B531" s="1"/>
      <c r="C531" s="1"/>
      <c r="D531" s="1"/>
      <c r="E531" s="1"/>
      <c r="F531" s="1"/>
      <c r="G531" s="2"/>
      <c r="H531" s="3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2:27" ht="15.75" customHeight="1" x14ac:dyDescent="0.2">
      <c r="B532" s="1"/>
      <c r="C532" s="1"/>
      <c r="D532" s="1"/>
      <c r="E532" s="1"/>
      <c r="F532" s="1"/>
      <c r="G532" s="2"/>
      <c r="H532" s="3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2:27" ht="15.75" customHeight="1" x14ac:dyDescent="0.2">
      <c r="B533" s="1"/>
      <c r="C533" s="1"/>
      <c r="D533" s="1"/>
      <c r="E533" s="1"/>
      <c r="F533" s="1"/>
      <c r="G533" s="2"/>
      <c r="H533" s="3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2:27" ht="15.75" customHeight="1" x14ac:dyDescent="0.2">
      <c r="B534" s="1"/>
      <c r="C534" s="1"/>
      <c r="D534" s="1"/>
      <c r="E534" s="1"/>
      <c r="F534" s="1"/>
      <c r="G534" s="2"/>
      <c r="H534" s="3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2:27" ht="15.75" customHeight="1" x14ac:dyDescent="0.2">
      <c r="B535" s="1"/>
      <c r="C535" s="1"/>
      <c r="D535" s="1"/>
      <c r="E535" s="1"/>
      <c r="F535" s="1"/>
      <c r="G535" s="2"/>
      <c r="H535" s="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2:27" ht="15.75" customHeight="1" x14ac:dyDescent="0.2">
      <c r="B536" s="1"/>
      <c r="C536" s="1"/>
      <c r="D536" s="1"/>
      <c r="E536" s="1"/>
      <c r="F536" s="1"/>
      <c r="G536" s="2"/>
      <c r="H536" s="3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2:27" ht="15.75" customHeight="1" x14ac:dyDescent="0.2">
      <c r="B537" s="1"/>
      <c r="C537" s="1"/>
      <c r="D537" s="1"/>
      <c r="E537" s="1"/>
      <c r="F537" s="1"/>
      <c r="G537" s="2"/>
      <c r="H537" s="3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2:27" ht="15.75" customHeight="1" x14ac:dyDescent="0.2">
      <c r="B538" s="1"/>
      <c r="C538" s="1"/>
      <c r="D538" s="1"/>
      <c r="E538" s="1"/>
      <c r="F538" s="1"/>
      <c r="G538" s="2"/>
      <c r="H538" s="3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2:27" ht="15.75" customHeight="1" x14ac:dyDescent="0.2">
      <c r="B539" s="1"/>
      <c r="C539" s="1"/>
      <c r="D539" s="1"/>
      <c r="E539" s="1"/>
      <c r="F539" s="1"/>
      <c r="G539" s="2"/>
      <c r="H539" s="3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2:27" ht="15.75" customHeight="1" x14ac:dyDescent="0.2">
      <c r="B540" s="1"/>
      <c r="C540" s="1"/>
      <c r="D540" s="1"/>
      <c r="E540" s="1"/>
      <c r="F540" s="1"/>
      <c r="G540" s="2"/>
      <c r="H540" s="3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2:27" ht="15.75" customHeight="1" x14ac:dyDescent="0.2">
      <c r="B541" s="1"/>
      <c r="C541" s="1"/>
      <c r="D541" s="1"/>
      <c r="E541" s="1"/>
      <c r="F541" s="1"/>
      <c r="G541" s="2"/>
      <c r="H541" s="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2:27" ht="15.75" customHeight="1" x14ac:dyDescent="0.2">
      <c r="B542" s="1"/>
      <c r="C542" s="1"/>
      <c r="D542" s="1"/>
      <c r="E542" s="1"/>
      <c r="F542" s="1"/>
      <c r="G542" s="2"/>
      <c r="H542" s="3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2:27" ht="15.75" customHeight="1" x14ac:dyDescent="0.2">
      <c r="B543" s="1"/>
      <c r="C543" s="1"/>
      <c r="D543" s="1"/>
      <c r="E543" s="1"/>
      <c r="F543" s="1"/>
      <c r="G543" s="2"/>
      <c r="H543" s="3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2:27" ht="15.75" customHeight="1" x14ac:dyDescent="0.2">
      <c r="B544" s="1"/>
      <c r="C544" s="1"/>
      <c r="D544" s="1"/>
      <c r="E544" s="1"/>
      <c r="F544" s="1"/>
      <c r="G544" s="2"/>
      <c r="H544" s="3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2:27" ht="15.75" customHeight="1" x14ac:dyDescent="0.2">
      <c r="B545" s="1"/>
      <c r="C545" s="1"/>
      <c r="D545" s="1"/>
      <c r="E545" s="1"/>
      <c r="F545" s="1"/>
      <c r="G545" s="2"/>
      <c r="H545" s="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2:27" ht="15.75" customHeight="1" x14ac:dyDescent="0.2">
      <c r="B546" s="1"/>
      <c r="C546" s="1"/>
      <c r="D546" s="1"/>
      <c r="E546" s="1"/>
      <c r="F546" s="1"/>
      <c r="G546" s="2"/>
      <c r="H546" s="3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2:27" ht="15.75" customHeight="1" x14ac:dyDescent="0.2">
      <c r="B547" s="1"/>
      <c r="C547" s="1"/>
      <c r="D547" s="1"/>
      <c r="E547" s="1"/>
      <c r="F547" s="1"/>
      <c r="G547" s="2"/>
      <c r="H547" s="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2:27" ht="15.75" customHeight="1" x14ac:dyDescent="0.2">
      <c r="B548" s="1"/>
      <c r="C548" s="1"/>
      <c r="D548" s="1"/>
      <c r="E548" s="1"/>
      <c r="F548" s="1"/>
      <c r="G548" s="2"/>
      <c r="H548" s="3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2:27" ht="15.75" customHeight="1" x14ac:dyDescent="0.2">
      <c r="B549" s="1"/>
      <c r="C549" s="1"/>
      <c r="D549" s="1"/>
      <c r="E549" s="1"/>
      <c r="F549" s="1"/>
      <c r="G549" s="2"/>
      <c r="H549" s="3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2:27" ht="15.75" customHeight="1" x14ac:dyDescent="0.2">
      <c r="B550" s="1"/>
      <c r="C550" s="1"/>
      <c r="D550" s="1"/>
      <c r="E550" s="1"/>
      <c r="F550" s="1"/>
      <c r="G550" s="2"/>
      <c r="H550" s="3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2:27" ht="15.75" customHeight="1" x14ac:dyDescent="0.2">
      <c r="B551" s="1"/>
      <c r="C551" s="1"/>
      <c r="D551" s="1"/>
      <c r="E551" s="1"/>
      <c r="F551" s="1"/>
      <c r="G551" s="2"/>
      <c r="H551" s="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2:27" ht="15.75" customHeight="1" x14ac:dyDescent="0.2">
      <c r="B552" s="1"/>
      <c r="C552" s="1"/>
      <c r="D552" s="1"/>
      <c r="E552" s="1"/>
      <c r="F552" s="1"/>
      <c r="G552" s="2"/>
      <c r="H552" s="3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2:27" ht="15.75" customHeight="1" x14ac:dyDescent="0.2">
      <c r="B553" s="1"/>
      <c r="C553" s="1"/>
      <c r="D553" s="1"/>
      <c r="E553" s="1"/>
      <c r="F553" s="1"/>
      <c r="G553" s="2"/>
      <c r="H553" s="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2:27" ht="15.75" customHeight="1" x14ac:dyDescent="0.2">
      <c r="B554" s="1"/>
      <c r="C554" s="1"/>
      <c r="D554" s="1"/>
      <c r="E554" s="1"/>
      <c r="F554" s="1"/>
      <c r="G554" s="2"/>
      <c r="H554" s="3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2:27" ht="15.75" customHeight="1" x14ac:dyDescent="0.2">
      <c r="B555" s="1"/>
      <c r="C555" s="1"/>
      <c r="D555" s="1"/>
      <c r="E555" s="1"/>
      <c r="F555" s="1"/>
      <c r="G555" s="2"/>
      <c r="H555" s="3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2:27" ht="15.75" customHeight="1" x14ac:dyDescent="0.2">
      <c r="B556" s="1"/>
      <c r="C556" s="1"/>
      <c r="D556" s="1"/>
      <c r="E556" s="1"/>
      <c r="F556" s="1"/>
      <c r="G556" s="2"/>
      <c r="H556" s="3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2:27" ht="15.75" customHeight="1" x14ac:dyDescent="0.2">
      <c r="B557" s="1"/>
      <c r="C557" s="1"/>
      <c r="D557" s="1"/>
      <c r="E557" s="1"/>
      <c r="F557" s="1"/>
      <c r="G557" s="2"/>
      <c r="H557" s="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2:27" ht="15.75" customHeight="1" x14ac:dyDescent="0.2">
      <c r="B558" s="1"/>
      <c r="C558" s="1"/>
      <c r="D558" s="1"/>
      <c r="E558" s="1"/>
      <c r="F558" s="1"/>
      <c r="G558" s="2"/>
      <c r="H558" s="3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2:27" ht="15.75" customHeight="1" x14ac:dyDescent="0.2">
      <c r="B559" s="1"/>
      <c r="C559" s="1"/>
      <c r="D559" s="1"/>
      <c r="E559" s="1"/>
      <c r="F559" s="1"/>
      <c r="G559" s="2"/>
      <c r="H559" s="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2:27" ht="15.75" customHeight="1" x14ac:dyDescent="0.2">
      <c r="B560" s="1"/>
      <c r="C560" s="1"/>
      <c r="D560" s="1"/>
      <c r="E560" s="1"/>
      <c r="F560" s="1"/>
      <c r="G560" s="2"/>
      <c r="H560" s="3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2:27" ht="15.75" customHeight="1" x14ac:dyDescent="0.2">
      <c r="B561" s="1"/>
      <c r="C561" s="1"/>
      <c r="D561" s="1"/>
      <c r="E561" s="1"/>
      <c r="F561" s="1"/>
      <c r="G561" s="2"/>
      <c r="H561" s="3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2:27" ht="15.75" customHeight="1" x14ac:dyDescent="0.2">
      <c r="B562" s="1"/>
      <c r="C562" s="1"/>
      <c r="D562" s="1"/>
      <c r="E562" s="1"/>
      <c r="F562" s="1"/>
      <c r="G562" s="2"/>
      <c r="H562" s="3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2:27" ht="15.75" customHeight="1" x14ac:dyDescent="0.2">
      <c r="B563" s="1"/>
      <c r="C563" s="1"/>
      <c r="D563" s="1"/>
      <c r="E563" s="1"/>
      <c r="F563" s="1"/>
      <c r="G563" s="2"/>
      <c r="H563" s="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2:27" ht="15.75" customHeight="1" x14ac:dyDescent="0.2">
      <c r="B564" s="1"/>
      <c r="C564" s="1"/>
      <c r="D564" s="1"/>
      <c r="E564" s="1"/>
      <c r="F564" s="1"/>
      <c r="G564" s="2"/>
      <c r="H564" s="3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2:27" ht="15.75" customHeight="1" x14ac:dyDescent="0.2">
      <c r="B565" s="1"/>
      <c r="C565" s="1"/>
      <c r="D565" s="1"/>
      <c r="E565" s="1"/>
      <c r="F565" s="1"/>
      <c r="G565" s="2"/>
      <c r="H565" s="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2:27" ht="15.75" customHeight="1" x14ac:dyDescent="0.2">
      <c r="B566" s="1"/>
      <c r="C566" s="1"/>
      <c r="D566" s="1"/>
      <c r="E566" s="1"/>
      <c r="F566" s="1"/>
      <c r="G566" s="2"/>
      <c r="H566" s="3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2:27" ht="15.75" customHeight="1" x14ac:dyDescent="0.2">
      <c r="B567" s="1"/>
      <c r="C567" s="1"/>
      <c r="D567" s="1"/>
      <c r="E567" s="1"/>
      <c r="F567" s="1"/>
      <c r="G567" s="2"/>
      <c r="H567" s="3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2:27" ht="15.75" customHeight="1" x14ac:dyDescent="0.2">
      <c r="B568" s="1"/>
      <c r="C568" s="1"/>
      <c r="D568" s="1"/>
      <c r="E568" s="1"/>
      <c r="F568" s="1"/>
      <c r="G568" s="2"/>
      <c r="H568" s="3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2:27" ht="15.75" customHeight="1" x14ac:dyDescent="0.2">
      <c r="B569" s="1"/>
      <c r="C569" s="1"/>
      <c r="D569" s="1"/>
      <c r="E569" s="1"/>
      <c r="F569" s="1"/>
      <c r="G569" s="2"/>
      <c r="H569" s="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2:27" ht="15.75" customHeight="1" x14ac:dyDescent="0.2">
      <c r="B570" s="1"/>
      <c r="C570" s="1"/>
      <c r="D570" s="1"/>
      <c r="E570" s="1"/>
      <c r="F570" s="1"/>
      <c r="G570" s="2"/>
      <c r="H570" s="3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2:27" ht="15.75" customHeight="1" x14ac:dyDescent="0.2">
      <c r="B571" s="1"/>
      <c r="C571" s="1"/>
      <c r="D571" s="1"/>
      <c r="E571" s="1"/>
      <c r="F571" s="1"/>
      <c r="G571" s="2"/>
      <c r="H571" s="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2:27" ht="15.75" customHeight="1" x14ac:dyDescent="0.2">
      <c r="B572" s="1"/>
      <c r="C572" s="1"/>
      <c r="D572" s="1"/>
      <c r="E572" s="1"/>
      <c r="F572" s="1"/>
      <c r="G572" s="2"/>
      <c r="H572" s="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2:27" ht="15.75" customHeight="1" x14ac:dyDescent="0.2">
      <c r="B573" s="1"/>
      <c r="C573" s="1"/>
      <c r="D573" s="1"/>
      <c r="E573" s="1"/>
      <c r="F573" s="1"/>
      <c r="G573" s="2"/>
      <c r="H573" s="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2:27" ht="15.75" customHeight="1" x14ac:dyDescent="0.2">
      <c r="B574" s="1"/>
      <c r="C574" s="1"/>
      <c r="D574" s="1"/>
      <c r="E574" s="1"/>
      <c r="F574" s="1"/>
      <c r="G574" s="2"/>
      <c r="H574" s="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2:27" ht="15.75" customHeight="1" x14ac:dyDescent="0.2">
      <c r="B575" s="1"/>
      <c r="C575" s="1"/>
      <c r="D575" s="1"/>
      <c r="E575" s="1"/>
      <c r="F575" s="1"/>
      <c r="G575" s="2"/>
      <c r="H575" s="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2:27" ht="15.75" customHeight="1" x14ac:dyDescent="0.2">
      <c r="B576" s="1"/>
      <c r="C576" s="1"/>
      <c r="D576" s="1"/>
      <c r="E576" s="1"/>
      <c r="F576" s="1"/>
      <c r="G576" s="2"/>
      <c r="H576" s="3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2:27" ht="15.75" customHeight="1" x14ac:dyDescent="0.2">
      <c r="B577" s="1"/>
      <c r="C577" s="1"/>
      <c r="D577" s="1"/>
      <c r="E577" s="1"/>
      <c r="F577" s="1"/>
      <c r="G577" s="2"/>
      <c r="H577" s="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2:27" ht="15.75" customHeight="1" x14ac:dyDescent="0.2">
      <c r="B578" s="1"/>
      <c r="C578" s="1"/>
      <c r="D578" s="1"/>
      <c r="E578" s="1"/>
      <c r="F578" s="1"/>
      <c r="G578" s="2"/>
      <c r="H578" s="3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2:27" ht="15.75" customHeight="1" x14ac:dyDescent="0.2">
      <c r="B579" s="1"/>
      <c r="C579" s="1"/>
      <c r="D579" s="1"/>
      <c r="E579" s="1"/>
      <c r="F579" s="1"/>
      <c r="G579" s="2"/>
      <c r="H579" s="3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2:27" ht="15.75" customHeight="1" x14ac:dyDescent="0.2">
      <c r="B580" s="1"/>
      <c r="C580" s="1"/>
      <c r="D580" s="1"/>
      <c r="E580" s="1"/>
      <c r="F580" s="1"/>
      <c r="G580" s="2"/>
      <c r="H580" s="3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2:27" ht="15.75" customHeight="1" x14ac:dyDescent="0.2">
      <c r="B581" s="1"/>
      <c r="C581" s="1"/>
      <c r="D581" s="1"/>
      <c r="E581" s="1"/>
      <c r="F581" s="1"/>
      <c r="G581" s="2"/>
      <c r="H581" s="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2:27" ht="15.75" customHeight="1" x14ac:dyDescent="0.2">
      <c r="B582" s="1"/>
      <c r="C582" s="1"/>
      <c r="D582" s="1"/>
      <c r="E582" s="1"/>
      <c r="F582" s="1"/>
      <c r="G582" s="2"/>
      <c r="H582" s="3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2:27" ht="15.75" customHeight="1" x14ac:dyDescent="0.2">
      <c r="B583" s="1"/>
      <c r="C583" s="1"/>
      <c r="D583" s="1"/>
      <c r="E583" s="1"/>
      <c r="F583" s="1"/>
      <c r="G583" s="2"/>
      <c r="H583" s="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2:27" ht="15.75" customHeight="1" x14ac:dyDescent="0.2">
      <c r="B584" s="1"/>
      <c r="C584" s="1"/>
      <c r="D584" s="1"/>
      <c r="E584" s="1"/>
      <c r="F584" s="1"/>
      <c r="G584" s="2"/>
      <c r="H584" s="3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2:27" ht="15.75" customHeight="1" x14ac:dyDescent="0.2">
      <c r="B585" s="1"/>
      <c r="C585" s="1"/>
      <c r="D585" s="1"/>
      <c r="E585" s="1"/>
      <c r="F585" s="1"/>
      <c r="G585" s="2"/>
      <c r="H585" s="3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2:27" ht="15.75" customHeight="1" x14ac:dyDescent="0.2">
      <c r="B586" s="1"/>
      <c r="C586" s="1"/>
      <c r="D586" s="1"/>
      <c r="E586" s="1"/>
      <c r="F586" s="1"/>
      <c r="G586" s="2"/>
      <c r="H586" s="3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2:27" ht="15.75" customHeight="1" x14ac:dyDescent="0.2">
      <c r="B587" s="1"/>
      <c r="C587" s="1"/>
      <c r="D587" s="1"/>
      <c r="E587" s="1"/>
      <c r="F587" s="1"/>
      <c r="G587" s="2"/>
      <c r="H587" s="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2:27" ht="15.75" customHeight="1" x14ac:dyDescent="0.2">
      <c r="B588" s="1"/>
      <c r="C588" s="1"/>
      <c r="D588" s="1"/>
      <c r="E588" s="1"/>
      <c r="F588" s="1"/>
      <c r="G588" s="2"/>
      <c r="H588" s="3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2:27" ht="15.75" customHeight="1" x14ac:dyDescent="0.2">
      <c r="B589" s="1"/>
      <c r="C589" s="1"/>
      <c r="D589" s="1"/>
      <c r="E589" s="1"/>
      <c r="F589" s="1"/>
      <c r="G589" s="2"/>
      <c r="H589" s="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2:27" ht="15.75" customHeight="1" x14ac:dyDescent="0.2">
      <c r="B590" s="1"/>
      <c r="C590" s="1"/>
      <c r="D590" s="1"/>
      <c r="E590" s="1"/>
      <c r="F590" s="1"/>
      <c r="G590" s="2"/>
      <c r="H590" s="3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2:27" ht="15.75" customHeight="1" x14ac:dyDescent="0.2">
      <c r="B591" s="1"/>
      <c r="C591" s="1"/>
      <c r="D591" s="1"/>
      <c r="E591" s="1"/>
      <c r="F591" s="1"/>
      <c r="G591" s="2"/>
      <c r="H591" s="3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2:27" ht="15.75" customHeight="1" x14ac:dyDescent="0.2">
      <c r="B592" s="1"/>
      <c r="C592" s="1"/>
      <c r="D592" s="1"/>
      <c r="E592" s="1"/>
      <c r="F592" s="1"/>
      <c r="G592" s="2"/>
      <c r="H592" s="3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2:27" ht="15.75" customHeight="1" x14ac:dyDescent="0.2">
      <c r="B593" s="1"/>
      <c r="C593" s="1"/>
      <c r="D593" s="1"/>
      <c r="E593" s="1"/>
      <c r="F593" s="1"/>
      <c r="G593" s="2"/>
      <c r="H593" s="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2:27" ht="15.75" customHeight="1" x14ac:dyDescent="0.2">
      <c r="B594" s="1"/>
      <c r="C594" s="1"/>
      <c r="D594" s="1"/>
      <c r="E594" s="1"/>
      <c r="F594" s="1"/>
      <c r="G594" s="2"/>
      <c r="H594" s="3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2:27" ht="15.75" customHeight="1" x14ac:dyDescent="0.2">
      <c r="B595" s="1"/>
      <c r="C595" s="1"/>
      <c r="D595" s="1"/>
      <c r="E595" s="1"/>
      <c r="F595" s="1"/>
      <c r="G595" s="2"/>
      <c r="H595" s="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2:27" ht="15.75" customHeight="1" x14ac:dyDescent="0.2">
      <c r="B596" s="1"/>
      <c r="C596" s="1"/>
      <c r="D596" s="1"/>
      <c r="E596" s="1"/>
      <c r="F596" s="1"/>
      <c r="G596" s="2"/>
      <c r="H596" s="3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2:27" ht="15.75" customHeight="1" x14ac:dyDescent="0.2">
      <c r="B597" s="1"/>
      <c r="C597" s="1"/>
      <c r="D597" s="1"/>
      <c r="E597" s="1"/>
      <c r="F597" s="1"/>
      <c r="G597" s="2"/>
      <c r="H597" s="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2:27" ht="15.75" customHeight="1" x14ac:dyDescent="0.2">
      <c r="B598" s="1"/>
      <c r="C598" s="1"/>
      <c r="D598" s="1"/>
      <c r="E598" s="1"/>
      <c r="F598" s="1"/>
      <c r="G598" s="2"/>
      <c r="H598" s="3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2:27" ht="15.75" customHeight="1" x14ac:dyDescent="0.2">
      <c r="B599" s="1"/>
      <c r="C599" s="1"/>
      <c r="D599" s="1"/>
      <c r="E599" s="1"/>
      <c r="F599" s="1"/>
      <c r="G599" s="2"/>
      <c r="H599" s="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2:27" ht="15.75" customHeight="1" x14ac:dyDescent="0.2">
      <c r="B600" s="1"/>
      <c r="C600" s="1"/>
      <c r="D600" s="1"/>
      <c r="E600" s="1"/>
      <c r="F600" s="1"/>
      <c r="G600" s="2"/>
      <c r="H600" s="3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2:27" ht="15.75" customHeight="1" x14ac:dyDescent="0.2">
      <c r="B601" s="1"/>
      <c r="C601" s="1"/>
      <c r="D601" s="1"/>
      <c r="E601" s="1"/>
      <c r="F601" s="1"/>
      <c r="G601" s="2"/>
      <c r="H601" s="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2:27" ht="15.75" customHeight="1" x14ac:dyDescent="0.2">
      <c r="B602" s="1"/>
      <c r="C602" s="1"/>
      <c r="D602" s="1"/>
      <c r="E602" s="1"/>
      <c r="F602" s="1"/>
      <c r="G602" s="2"/>
      <c r="H602" s="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2:27" ht="15.75" customHeight="1" x14ac:dyDescent="0.2">
      <c r="B603" s="1"/>
      <c r="C603" s="1"/>
      <c r="D603" s="1"/>
      <c r="E603" s="1"/>
      <c r="F603" s="1"/>
      <c r="G603" s="2"/>
      <c r="H603" s="3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2:27" ht="15.75" customHeight="1" x14ac:dyDescent="0.2">
      <c r="B604" s="1"/>
      <c r="C604" s="1"/>
      <c r="D604" s="1"/>
      <c r="E604" s="1"/>
      <c r="F604" s="1"/>
      <c r="G604" s="2"/>
      <c r="H604" s="3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2:27" ht="15.75" customHeight="1" x14ac:dyDescent="0.2">
      <c r="B605" s="1"/>
      <c r="C605" s="1"/>
      <c r="D605" s="1"/>
      <c r="E605" s="1"/>
      <c r="F605" s="1"/>
      <c r="G605" s="2"/>
      <c r="H605" s="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2:27" ht="15.75" customHeight="1" x14ac:dyDescent="0.2">
      <c r="B606" s="1"/>
      <c r="C606" s="1"/>
      <c r="D606" s="1"/>
      <c r="E606" s="1"/>
      <c r="F606" s="1"/>
      <c r="G606" s="2"/>
      <c r="H606" s="3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2:27" ht="15.75" customHeight="1" x14ac:dyDescent="0.2">
      <c r="B607" s="1"/>
      <c r="C607" s="1"/>
      <c r="D607" s="1"/>
      <c r="E607" s="1"/>
      <c r="F607" s="1"/>
      <c r="G607" s="2"/>
      <c r="H607" s="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2:27" ht="15.75" customHeight="1" x14ac:dyDescent="0.2">
      <c r="B608" s="1"/>
      <c r="C608" s="1"/>
      <c r="D608" s="1"/>
      <c r="E608" s="1"/>
      <c r="F608" s="1"/>
      <c r="G608" s="2"/>
      <c r="H608" s="3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2:27" ht="15.75" customHeight="1" x14ac:dyDescent="0.2">
      <c r="B609" s="1"/>
      <c r="C609" s="1"/>
      <c r="D609" s="1"/>
      <c r="E609" s="1"/>
      <c r="F609" s="1"/>
      <c r="G609" s="2"/>
      <c r="H609" s="3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2:27" ht="15.75" customHeight="1" x14ac:dyDescent="0.2">
      <c r="B610" s="1"/>
      <c r="C610" s="1"/>
      <c r="D610" s="1"/>
      <c r="E610" s="1"/>
      <c r="F610" s="1"/>
      <c r="G610" s="2"/>
      <c r="H610" s="3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2:27" ht="15.75" customHeight="1" x14ac:dyDescent="0.2">
      <c r="B611" s="1"/>
      <c r="C611" s="1"/>
      <c r="D611" s="1"/>
      <c r="E611" s="1"/>
      <c r="F611" s="1"/>
      <c r="G611" s="2"/>
      <c r="H611" s="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2:27" ht="15.75" customHeight="1" x14ac:dyDescent="0.2">
      <c r="B612" s="1"/>
      <c r="C612" s="1"/>
      <c r="D612" s="1"/>
      <c r="E612" s="1"/>
      <c r="F612" s="1"/>
      <c r="G612" s="2"/>
      <c r="H612" s="3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2:27" ht="15.75" customHeight="1" x14ac:dyDescent="0.2">
      <c r="B613" s="1"/>
      <c r="C613" s="1"/>
      <c r="D613" s="1"/>
      <c r="E613" s="1"/>
      <c r="F613" s="1"/>
      <c r="G613" s="2"/>
      <c r="H613" s="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2:27" ht="15.75" customHeight="1" x14ac:dyDescent="0.2">
      <c r="B614" s="1"/>
      <c r="C614" s="1"/>
      <c r="D614" s="1"/>
      <c r="E614" s="1"/>
      <c r="F614" s="1"/>
      <c r="G614" s="2"/>
      <c r="H614" s="3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2:27" ht="15.75" customHeight="1" x14ac:dyDescent="0.2">
      <c r="B615" s="1"/>
      <c r="C615" s="1"/>
      <c r="D615" s="1"/>
      <c r="E615" s="1"/>
      <c r="F615" s="1"/>
      <c r="G615" s="2"/>
      <c r="H615" s="3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2:27" ht="15.75" customHeight="1" x14ac:dyDescent="0.2">
      <c r="B616" s="1"/>
      <c r="C616" s="1"/>
      <c r="D616" s="1"/>
      <c r="E616" s="1"/>
      <c r="F616" s="1"/>
      <c r="G616" s="2"/>
      <c r="H616" s="3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2:27" ht="15.75" customHeight="1" x14ac:dyDescent="0.2">
      <c r="B617" s="1"/>
      <c r="C617" s="1"/>
      <c r="D617" s="1"/>
      <c r="E617" s="1"/>
      <c r="F617" s="1"/>
      <c r="G617" s="2"/>
      <c r="H617" s="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2:27" ht="15.75" customHeight="1" x14ac:dyDescent="0.2">
      <c r="B618" s="1"/>
      <c r="C618" s="1"/>
      <c r="D618" s="1"/>
      <c r="E618" s="1"/>
      <c r="F618" s="1"/>
      <c r="G618" s="2"/>
      <c r="H618" s="3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2:27" ht="15.75" customHeight="1" x14ac:dyDescent="0.2">
      <c r="B619" s="1"/>
      <c r="C619" s="1"/>
      <c r="D619" s="1"/>
      <c r="E619" s="1"/>
      <c r="F619" s="1"/>
      <c r="G619" s="2"/>
      <c r="H619" s="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2:27" ht="15.75" customHeight="1" x14ac:dyDescent="0.2">
      <c r="B620" s="1"/>
      <c r="C620" s="1"/>
      <c r="D620" s="1"/>
      <c r="E620" s="1"/>
      <c r="F620" s="1"/>
      <c r="G620" s="2"/>
      <c r="H620" s="3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2:27" ht="15.75" customHeight="1" x14ac:dyDescent="0.2">
      <c r="B621" s="1"/>
      <c r="C621" s="1"/>
      <c r="D621" s="1"/>
      <c r="E621" s="1"/>
      <c r="F621" s="1"/>
      <c r="G621" s="2"/>
      <c r="H621" s="3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2:27" ht="15.75" customHeight="1" x14ac:dyDescent="0.2">
      <c r="B622" s="1"/>
      <c r="C622" s="1"/>
      <c r="D622" s="1"/>
      <c r="E622" s="1"/>
      <c r="F622" s="1"/>
      <c r="G622" s="2"/>
      <c r="H622" s="3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2:27" ht="15.75" customHeight="1" x14ac:dyDescent="0.2">
      <c r="B623" s="1"/>
      <c r="C623" s="1"/>
      <c r="D623" s="1"/>
      <c r="E623" s="1"/>
      <c r="F623" s="1"/>
      <c r="G623" s="2"/>
      <c r="H623" s="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2:27" ht="15.75" customHeight="1" x14ac:dyDescent="0.2">
      <c r="B624" s="1"/>
      <c r="C624" s="1"/>
      <c r="D624" s="1"/>
      <c r="E624" s="1"/>
      <c r="F624" s="1"/>
      <c r="G624" s="2"/>
      <c r="H624" s="3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2:27" ht="15.75" customHeight="1" x14ac:dyDescent="0.2">
      <c r="B625" s="1"/>
      <c r="C625" s="1"/>
      <c r="D625" s="1"/>
      <c r="E625" s="1"/>
      <c r="F625" s="1"/>
      <c r="G625" s="2"/>
      <c r="H625" s="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2:27" ht="15.75" customHeight="1" x14ac:dyDescent="0.2">
      <c r="B626" s="1"/>
      <c r="C626" s="1"/>
      <c r="D626" s="1"/>
      <c r="E626" s="1"/>
      <c r="F626" s="1"/>
      <c r="G626" s="2"/>
      <c r="H626" s="3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2:27" ht="15.75" customHeight="1" x14ac:dyDescent="0.2">
      <c r="B627" s="1"/>
      <c r="C627" s="1"/>
      <c r="D627" s="1"/>
      <c r="E627" s="1"/>
      <c r="F627" s="1"/>
      <c r="G627" s="2"/>
      <c r="H627" s="3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2:27" ht="15.75" customHeight="1" x14ac:dyDescent="0.2">
      <c r="B628" s="1"/>
      <c r="C628" s="1"/>
      <c r="D628" s="1"/>
      <c r="E628" s="1"/>
      <c r="F628" s="1"/>
      <c r="G628" s="2"/>
      <c r="H628" s="3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2:27" ht="15.75" customHeight="1" x14ac:dyDescent="0.2">
      <c r="B629" s="1"/>
      <c r="C629" s="1"/>
      <c r="D629" s="1"/>
      <c r="E629" s="1"/>
      <c r="F629" s="1"/>
      <c r="G629" s="2"/>
      <c r="H629" s="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2:27" ht="15.75" customHeight="1" x14ac:dyDescent="0.2">
      <c r="B630" s="1"/>
      <c r="C630" s="1"/>
      <c r="D630" s="1"/>
      <c r="E630" s="1"/>
      <c r="F630" s="1"/>
      <c r="G630" s="2"/>
      <c r="H630" s="3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2:27" ht="15.75" customHeight="1" x14ac:dyDescent="0.2">
      <c r="B631" s="1"/>
      <c r="C631" s="1"/>
      <c r="D631" s="1"/>
      <c r="E631" s="1"/>
      <c r="F631" s="1"/>
      <c r="G631" s="2"/>
      <c r="H631" s="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2:27" ht="15.75" customHeight="1" x14ac:dyDescent="0.2">
      <c r="B632" s="1"/>
      <c r="C632" s="1"/>
      <c r="D632" s="1"/>
      <c r="E632" s="1"/>
      <c r="F632" s="1"/>
      <c r="G632" s="2"/>
      <c r="H632" s="3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2:27" ht="15.75" customHeight="1" x14ac:dyDescent="0.2">
      <c r="B633" s="1"/>
      <c r="C633" s="1"/>
      <c r="D633" s="1"/>
      <c r="E633" s="1"/>
      <c r="F633" s="1"/>
      <c r="G633" s="2"/>
      <c r="H633" s="3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2:27" ht="15.75" customHeight="1" x14ac:dyDescent="0.2">
      <c r="B634" s="1"/>
      <c r="C634" s="1"/>
      <c r="D634" s="1"/>
      <c r="E634" s="1"/>
      <c r="F634" s="1"/>
      <c r="G634" s="2"/>
      <c r="H634" s="3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2:27" ht="15.75" customHeight="1" x14ac:dyDescent="0.2">
      <c r="B635" s="1"/>
      <c r="C635" s="1"/>
      <c r="D635" s="1"/>
      <c r="E635" s="1"/>
      <c r="F635" s="1"/>
      <c r="G635" s="2"/>
      <c r="H635" s="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2:27" ht="15.75" customHeight="1" x14ac:dyDescent="0.2">
      <c r="B636" s="1"/>
      <c r="C636" s="1"/>
      <c r="D636" s="1"/>
      <c r="E636" s="1"/>
      <c r="F636" s="1"/>
      <c r="G636" s="2"/>
      <c r="H636" s="3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2:27" ht="15.75" customHeight="1" x14ac:dyDescent="0.2">
      <c r="B637" s="1"/>
      <c r="C637" s="1"/>
      <c r="D637" s="1"/>
      <c r="E637" s="1"/>
      <c r="F637" s="1"/>
      <c r="G637" s="2"/>
      <c r="H637" s="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2:27" ht="15.75" customHeight="1" x14ac:dyDescent="0.2">
      <c r="B638" s="1"/>
      <c r="C638" s="1"/>
      <c r="D638" s="1"/>
      <c r="E638" s="1"/>
      <c r="F638" s="1"/>
      <c r="G638" s="2"/>
      <c r="H638" s="3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2:27" ht="15.75" customHeight="1" x14ac:dyDescent="0.2">
      <c r="B639" s="1"/>
      <c r="C639" s="1"/>
      <c r="D639" s="1"/>
      <c r="E639" s="1"/>
      <c r="F639" s="1"/>
      <c r="G639" s="2"/>
      <c r="H639" s="3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2:27" ht="15.75" customHeight="1" x14ac:dyDescent="0.2">
      <c r="B640" s="1"/>
      <c r="C640" s="1"/>
      <c r="D640" s="1"/>
      <c r="E640" s="1"/>
      <c r="F640" s="1"/>
      <c r="G640" s="2"/>
      <c r="H640" s="3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2:27" ht="15.75" customHeight="1" x14ac:dyDescent="0.2">
      <c r="B641" s="1"/>
      <c r="C641" s="1"/>
      <c r="D641" s="1"/>
      <c r="E641" s="1"/>
      <c r="F641" s="1"/>
      <c r="G641" s="2"/>
      <c r="H641" s="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2:27" ht="15.75" customHeight="1" x14ac:dyDescent="0.2">
      <c r="B642" s="1"/>
      <c r="C642" s="1"/>
      <c r="D642" s="1"/>
      <c r="E642" s="1"/>
      <c r="F642" s="1"/>
      <c r="G642" s="2"/>
      <c r="H642" s="3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2:27" ht="15.75" customHeight="1" x14ac:dyDescent="0.2">
      <c r="B643" s="1"/>
      <c r="C643" s="1"/>
      <c r="D643" s="1"/>
      <c r="E643" s="1"/>
      <c r="F643" s="1"/>
      <c r="G643" s="2"/>
      <c r="H643" s="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2:27" ht="15.75" customHeight="1" x14ac:dyDescent="0.2">
      <c r="B644" s="1"/>
      <c r="C644" s="1"/>
      <c r="D644" s="1"/>
      <c r="E644" s="1"/>
      <c r="F644" s="1"/>
      <c r="G644" s="2"/>
      <c r="H644" s="3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2:27" ht="15.75" customHeight="1" x14ac:dyDescent="0.2">
      <c r="B645" s="1"/>
      <c r="C645" s="1"/>
      <c r="D645" s="1"/>
      <c r="E645" s="1"/>
      <c r="F645" s="1"/>
      <c r="G645" s="2"/>
      <c r="H645" s="3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2:27" ht="15.75" customHeight="1" x14ac:dyDescent="0.2">
      <c r="B646" s="1"/>
      <c r="C646" s="1"/>
      <c r="D646" s="1"/>
      <c r="E646" s="1"/>
      <c r="F646" s="1"/>
      <c r="G646" s="2"/>
      <c r="H646" s="3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2:27" ht="15.75" customHeight="1" x14ac:dyDescent="0.2">
      <c r="B647" s="1"/>
      <c r="C647" s="1"/>
      <c r="D647" s="1"/>
      <c r="E647" s="1"/>
      <c r="F647" s="1"/>
      <c r="G647" s="2"/>
      <c r="H647" s="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2:27" ht="15.75" customHeight="1" x14ac:dyDescent="0.2">
      <c r="B648" s="1"/>
      <c r="C648" s="1"/>
      <c r="D648" s="1"/>
      <c r="E648" s="1"/>
      <c r="F648" s="1"/>
      <c r="G648" s="2"/>
      <c r="H648" s="3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2:27" ht="15.75" customHeight="1" x14ac:dyDescent="0.2">
      <c r="B649" s="1"/>
      <c r="C649" s="1"/>
      <c r="D649" s="1"/>
      <c r="E649" s="1"/>
      <c r="F649" s="1"/>
      <c r="G649" s="2"/>
      <c r="H649" s="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2:27" ht="15.75" customHeight="1" x14ac:dyDescent="0.2">
      <c r="B650" s="1"/>
      <c r="C650" s="1"/>
      <c r="D650" s="1"/>
      <c r="E650" s="1"/>
      <c r="F650" s="1"/>
      <c r="G650" s="2"/>
      <c r="H650" s="3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2:27" ht="15.75" customHeight="1" x14ac:dyDescent="0.2">
      <c r="B651" s="1"/>
      <c r="C651" s="1"/>
      <c r="D651" s="1"/>
      <c r="E651" s="1"/>
      <c r="F651" s="1"/>
      <c r="G651" s="2"/>
      <c r="H651" s="3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2:27" ht="15.75" customHeight="1" x14ac:dyDescent="0.2">
      <c r="B652" s="1"/>
      <c r="C652" s="1"/>
      <c r="D652" s="1"/>
      <c r="E652" s="1"/>
      <c r="F652" s="1"/>
      <c r="G652" s="2"/>
      <c r="H652" s="3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2:27" ht="15.75" customHeight="1" x14ac:dyDescent="0.2">
      <c r="B653" s="1"/>
      <c r="C653" s="1"/>
      <c r="D653" s="1"/>
      <c r="E653" s="1"/>
      <c r="F653" s="1"/>
      <c r="G653" s="2"/>
      <c r="H653" s="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2:27" ht="15.75" customHeight="1" x14ac:dyDescent="0.2">
      <c r="B654" s="1"/>
      <c r="C654" s="1"/>
      <c r="D654" s="1"/>
      <c r="E654" s="1"/>
      <c r="F654" s="1"/>
      <c r="G654" s="2"/>
      <c r="H654" s="3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2:27" ht="15.75" customHeight="1" x14ac:dyDescent="0.2">
      <c r="B655" s="1"/>
      <c r="C655" s="1"/>
      <c r="D655" s="1"/>
      <c r="E655" s="1"/>
      <c r="F655" s="1"/>
      <c r="G655" s="2"/>
      <c r="H655" s="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2:27" ht="15.75" customHeight="1" x14ac:dyDescent="0.2">
      <c r="B656" s="1"/>
      <c r="C656" s="1"/>
      <c r="D656" s="1"/>
      <c r="E656" s="1"/>
      <c r="F656" s="1"/>
      <c r="G656" s="2"/>
      <c r="H656" s="3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2:27" ht="15.75" customHeight="1" x14ac:dyDescent="0.2">
      <c r="B657" s="1"/>
      <c r="C657" s="1"/>
      <c r="D657" s="1"/>
      <c r="E657" s="1"/>
      <c r="F657" s="1"/>
      <c r="G657" s="2"/>
      <c r="H657" s="3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2:27" ht="15.75" customHeight="1" x14ac:dyDescent="0.2">
      <c r="B658" s="1"/>
      <c r="C658" s="1"/>
      <c r="D658" s="1"/>
      <c r="E658" s="1"/>
      <c r="F658" s="1"/>
      <c r="G658" s="2"/>
      <c r="H658" s="3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2:27" ht="15.75" customHeight="1" x14ac:dyDescent="0.2">
      <c r="B659" s="1"/>
      <c r="C659" s="1"/>
      <c r="D659" s="1"/>
      <c r="E659" s="1"/>
      <c r="F659" s="1"/>
      <c r="G659" s="2"/>
      <c r="H659" s="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2:27" ht="15.75" customHeight="1" x14ac:dyDescent="0.2">
      <c r="B660" s="1"/>
      <c r="C660" s="1"/>
      <c r="D660" s="1"/>
      <c r="E660" s="1"/>
      <c r="F660" s="1"/>
      <c r="G660" s="2"/>
      <c r="H660" s="3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2:27" ht="15.75" customHeight="1" x14ac:dyDescent="0.2">
      <c r="B661" s="1"/>
      <c r="C661" s="1"/>
      <c r="D661" s="1"/>
      <c r="E661" s="1"/>
      <c r="F661" s="1"/>
      <c r="G661" s="2"/>
      <c r="H661" s="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2:27" ht="15.75" customHeight="1" x14ac:dyDescent="0.2">
      <c r="B662" s="1"/>
      <c r="C662" s="1"/>
      <c r="D662" s="1"/>
      <c r="E662" s="1"/>
      <c r="F662" s="1"/>
      <c r="G662" s="2"/>
      <c r="H662" s="3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2:27" ht="15.75" customHeight="1" x14ac:dyDescent="0.2">
      <c r="B663" s="1"/>
      <c r="C663" s="1"/>
      <c r="D663" s="1"/>
      <c r="E663" s="1"/>
      <c r="F663" s="1"/>
      <c r="G663" s="2"/>
      <c r="H663" s="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2:27" ht="15.75" customHeight="1" x14ac:dyDescent="0.2">
      <c r="B664" s="1"/>
      <c r="C664" s="1"/>
      <c r="D664" s="1"/>
      <c r="E664" s="1"/>
      <c r="F664" s="1"/>
      <c r="G664" s="2"/>
      <c r="H664" s="3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2:27" ht="15.75" customHeight="1" x14ac:dyDescent="0.2">
      <c r="B665" s="1"/>
      <c r="C665" s="1"/>
      <c r="D665" s="1"/>
      <c r="E665" s="1"/>
      <c r="F665" s="1"/>
      <c r="G665" s="2"/>
      <c r="H665" s="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2:27" ht="15.75" customHeight="1" x14ac:dyDescent="0.2">
      <c r="B666" s="1"/>
      <c r="C666" s="1"/>
      <c r="D666" s="1"/>
      <c r="E666" s="1"/>
      <c r="F666" s="1"/>
      <c r="G666" s="2"/>
      <c r="H666" s="3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2:27" ht="15.75" customHeight="1" x14ac:dyDescent="0.2">
      <c r="B667" s="1"/>
      <c r="C667" s="1"/>
      <c r="D667" s="1"/>
      <c r="E667" s="1"/>
      <c r="F667" s="1"/>
      <c r="G667" s="2"/>
      <c r="H667" s="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2:27" ht="15.75" customHeight="1" x14ac:dyDescent="0.2">
      <c r="B668" s="1"/>
      <c r="C668" s="1"/>
      <c r="D668" s="1"/>
      <c r="E668" s="1"/>
      <c r="F668" s="1"/>
      <c r="G668" s="2"/>
      <c r="H668" s="3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2:27" ht="15.75" customHeight="1" x14ac:dyDescent="0.2">
      <c r="B669" s="1"/>
      <c r="C669" s="1"/>
      <c r="D669" s="1"/>
      <c r="E669" s="1"/>
      <c r="F669" s="1"/>
      <c r="G669" s="2"/>
      <c r="H669" s="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2:27" ht="15.75" customHeight="1" x14ac:dyDescent="0.2">
      <c r="B670" s="1"/>
      <c r="C670" s="1"/>
      <c r="D670" s="1"/>
      <c r="E670" s="1"/>
      <c r="F670" s="1"/>
      <c r="G670" s="2"/>
      <c r="H670" s="3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2:27" ht="15.75" customHeight="1" x14ac:dyDescent="0.2">
      <c r="B671" s="1"/>
      <c r="C671" s="1"/>
      <c r="D671" s="1"/>
      <c r="E671" s="1"/>
      <c r="F671" s="1"/>
      <c r="G671" s="2"/>
      <c r="H671" s="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2:27" ht="15.75" customHeight="1" x14ac:dyDescent="0.2">
      <c r="B672" s="1"/>
      <c r="C672" s="1"/>
      <c r="D672" s="1"/>
      <c r="E672" s="1"/>
      <c r="F672" s="1"/>
      <c r="G672" s="2"/>
      <c r="H672" s="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2:27" ht="15.75" customHeight="1" x14ac:dyDescent="0.2">
      <c r="B673" s="1"/>
      <c r="C673" s="1"/>
      <c r="D673" s="1"/>
      <c r="E673" s="1"/>
      <c r="F673" s="1"/>
      <c r="G673" s="2"/>
      <c r="H673" s="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2:27" ht="15.75" customHeight="1" x14ac:dyDescent="0.2">
      <c r="B674" s="1"/>
      <c r="C674" s="1"/>
      <c r="D674" s="1"/>
      <c r="E674" s="1"/>
      <c r="F674" s="1"/>
      <c r="G674" s="2"/>
      <c r="H674" s="3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2:27" ht="15.75" customHeight="1" x14ac:dyDescent="0.2">
      <c r="B675" s="1"/>
      <c r="C675" s="1"/>
      <c r="D675" s="1"/>
      <c r="E675" s="1"/>
      <c r="F675" s="1"/>
      <c r="G675" s="2"/>
      <c r="H675" s="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2:27" ht="15.75" customHeight="1" x14ac:dyDescent="0.2">
      <c r="B676" s="1"/>
      <c r="C676" s="1"/>
      <c r="D676" s="1"/>
      <c r="E676" s="1"/>
      <c r="F676" s="1"/>
      <c r="G676" s="2"/>
      <c r="H676" s="3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2:27" ht="15.75" customHeight="1" x14ac:dyDescent="0.2">
      <c r="B677" s="1"/>
      <c r="C677" s="1"/>
      <c r="D677" s="1"/>
      <c r="E677" s="1"/>
      <c r="F677" s="1"/>
      <c r="G677" s="2"/>
      <c r="H677" s="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2:27" ht="15.75" customHeight="1" x14ac:dyDescent="0.2">
      <c r="B678" s="1"/>
      <c r="C678" s="1"/>
      <c r="D678" s="1"/>
      <c r="E678" s="1"/>
      <c r="F678" s="1"/>
      <c r="G678" s="2"/>
      <c r="H678" s="3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2:27" ht="15.75" customHeight="1" x14ac:dyDescent="0.2">
      <c r="B679" s="1"/>
      <c r="C679" s="1"/>
      <c r="D679" s="1"/>
      <c r="E679" s="1"/>
      <c r="F679" s="1"/>
      <c r="G679" s="2"/>
      <c r="H679" s="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2:27" ht="15.75" customHeight="1" x14ac:dyDescent="0.2">
      <c r="B680" s="1"/>
      <c r="C680" s="1"/>
      <c r="D680" s="1"/>
      <c r="E680" s="1"/>
      <c r="F680" s="1"/>
      <c r="G680" s="2"/>
      <c r="H680" s="3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2:27" ht="15.75" customHeight="1" x14ac:dyDescent="0.2">
      <c r="B681" s="1"/>
      <c r="C681" s="1"/>
      <c r="D681" s="1"/>
      <c r="E681" s="1"/>
      <c r="F681" s="1"/>
      <c r="G681" s="2"/>
      <c r="H681" s="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2:27" ht="15.75" customHeight="1" x14ac:dyDescent="0.2">
      <c r="B682" s="1"/>
      <c r="C682" s="1"/>
      <c r="D682" s="1"/>
      <c r="E682" s="1"/>
      <c r="F682" s="1"/>
      <c r="G682" s="2"/>
      <c r="H682" s="3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2:27" ht="15.75" customHeight="1" x14ac:dyDescent="0.2">
      <c r="B683" s="1"/>
      <c r="C683" s="1"/>
      <c r="D683" s="1"/>
      <c r="E683" s="1"/>
      <c r="F683" s="1"/>
      <c r="G683" s="2"/>
      <c r="H683" s="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2:27" ht="15.75" customHeight="1" x14ac:dyDescent="0.2">
      <c r="B684" s="1"/>
      <c r="C684" s="1"/>
      <c r="D684" s="1"/>
      <c r="E684" s="1"/>
      <c r="F684" s="1"/>
      <c r="G684" s="2"/>
      <c r="H684" s="3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2:27" ht="15.75" customHeight="1" x14ac:dyDescent="0.2">
      <c r="B685" s="1"/>
      <c r="C685" s="1"/>
      <c r="D685" s="1"/>
      <c r="E685" s="1"/>
      <c r="F685" s="1"/>
      <c r="G685" s="2"/>
      <c r="H685" s="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2:27" ht="15.75" customHeight="1" x14ac:dyDescent="0.2">
      <c r="B686" s="1"/>
      <c r="C686" s="1"/>
      <c r="D686" s="1"/>
      <c r="E686" s="1"/>
      <c r="F686" s="1"/>
      <c r="G686" s="2"/>
      <c r="H686" s="3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2:27" ht="15.75" customHeight="1" x14ac:dyDescent="0.2">
      <c r="B687" s="1"/>
      <c r="C687" s="1"/>
      <c r="D687" s="1"/>
      <c r="E687" s="1"/>
      <c r="F687" s="1"/>
      <c r="G687" s="2"/>
      <c r="H687" s="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2:27" ht="15.75" customHeight="1" x14ac:dyDescent="0.2">
      <c r="B688" s="1"/>
      <c r="C688" s="1"/>
      <c r="D688" s="1"/>
      <c r="E688" s="1"/>
      <c r="F688" s="1"/>
      <c r="G688" s="2"/>
      <c r="H688" s="3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2:27" ht="15.75" customHeight="1" x14ac:dyDescent="0.2">
      <c r="B689" s="1"/>
      <c r="C689" s="1"/>
      <c r="D689" s="1"/>
      <c r="E689" s="1"/>
      <c r="F689" s="1"/>
      <c r="G689" s="2"/>
      <c r="H689" s="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2:27" ht="15.75" customHeight="1" x14ac:dyDescent="0.2">
      <c r="B690" s="1"/>
      <c r="C690" s="1"/>
      <c r="D690" s="1"/>
      <c r="E690" s="1"/>
      <c r="F690" s="1"/>
      <c r="G690" s="2"/>
      <c r="H690" s="3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2:27" ht="15.75" customHeight="1" x14ac:dyDescent="0.2">
      <c r="B691" s="1"/>
      <c r="C691" s="1"/>
      <c r="D691" s="1"/>
      <c r="E691" s="1"/>
      <c r="F691" s="1"/>
      <c r="G691" s="2"/>
      <c r="H691" s="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2:27" ht="15.75" customHeight="1" x14ac:dyDescent="0.2">
      <c r="B692" s="1"/>
      <c r="C692" s="1"/>
      <c r="D692" s="1"/>
      <c r="E692" s="1"/>
      <c r="F692" s="1"/>
      <c r="G692" s="2"/>
      <c r="H692" s="3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2:27" ht="15.75" customHeight="1" x14ac:dyDescent="0.2">
      <c r="B693" s="1"/>
      <c r="C693" s="1"/>
      <c r="D693" s="1"/>
      <c r="E693" s="1"/>
      <c r="F693" s="1"/>
      <c r="G693" s="2"/>
      <c r="H693" s="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2:27" ht="15.75" customHeight="1" x14ac:dyDescent="0.2">
      <c r="B694" s="1"/>
      <c r="C694" s="1"/>
      <c r="D694" s="1"/>
      <c r="E694" s="1"/>
      <c r="F694" s="1"/>
      <c r="G694" s="2"/>
      <c r="H694" s="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2:27" ht="15.75" customHeight="1" x14ac:dyDescent="0.2">
      <c r="B695" s="1"/>
      <c r="C695" s="1"/>
      <c r="D695" s="1"/>
      <c r="E695" s="1"/>
      <c r="F695" s="1"/>
      <c r="G695" s="2"/>
      <c r="H695" s="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2:27" ht="15.75" customHeight="1" x14ac:dyDescent="0.2">
      <c r="B696" s="1"/>
      <c r="C696" s="1"/>
      <c r="D696" s="1"/>
      <c r="E696" s="1"/>
      <c r="F696" s="1"/>
      <c r="G696" s="2"/>
      <c r="H696" s="3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2:27" ht="15.75" customHeight="1" x14ac:dyDescent="0.2">
      <c r="B697" s="1"/>
      <c r="C697" s="1"/>
      <c r="D697" s="1"/>
      <c r="E697" s="1"/>
      <c r="F697" s="1"/>
      <c r="G697" s="2"/>
      <c r="H697" s="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2:27" ht="15.75" customHeight="1" x14ac:dyDescent="0.2">
      <c r="B698" s="1"/>
      <c r="C698" s="1"/>
      <c r="D698" s="1"/>
      <c r="E698" s="1"/>
      <c r="F698" s="1"/>
      <c r="G698" s="2"/>
      <c r="H698" s="3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2:27" ht="15.75" customHeight="1" x14ac:dyDescent="0.2">
      <c r="B699" s="1"/>
      <c r="C699" s="1"/>
      <c r="D699" s="1"/>
      <c r="E699" s="1"/>
      <c r="F699" s="1"/>
      <c r="G699" s="2"/>
      <c r="H699" s="3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2:27" ht="15.75" customHeight="1" x14ac:dyDescent="0.2">
      <c r="B700" s="1"/>
      <c r="C700" s="1"/>
      <c r="D700" s="1"/>
      <c r="E700" s="1"/>
      <c r="F700" s="1"/>
      <c r="G700" s="2"/>
      <c r="H700" s="3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2:27" ht="15.75" customHeight="1" x14ac:dyDescent="0.2">
      <c r="B701" s="1"/>
      <c r="C701" s="1"/>
      <c r="D701" s="1"/>
      <c r="E701" s="1"/>
      <c r="F701" s="1"/>
      <c r="G701" s="2"/>
      <c r="H701" s="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2:27" ht="15.75" customHeight="1" x14ac:dyDescent="0.2">
      <c r="B702" s="1"/>
      <c r="C702" s="1"/>
      <c r="D702" s="1"/>
      <c r="E702" s="1"/>
      <c r="F702" s="1"/>
      <c r="G702" s="2"/>
      <c r="H702" s="3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2:27" ht="15.75" customHeight="1" x14ac:dyDescent="0.2">
      <c r="B703" s="1"/>
      <c r="C703" s="1"/>
      <c r="D703" s="1"/>
      <c r="E703" s="1"/>
      <c r="F703" s="1"/>
      <c r="G703" s="2"/>
      <c r="H703" s="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2:27" ht="15.75" customHeight="1" x14ac:dyDescent="0.2">
      <c r="B704" s="1"/>
      <c r="C704" s="1"/>
      <c r="D704" s="1"/>
      <c r="E704" s="1"/>
      <c r="F704" s="1"/>
      <c r="G704" s="2"/>
      <c r="H704" s="3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2:27" ht="15.75" customHeight="1" x14ac:dyDescent="0.2">
      <c r="B705" s="1"/>
      <c r="C705" s="1"/>
      <c r="D705" s="1"/>
      <c r="E705" s="1"/>
      <c r="F705" s="1"/>
      <c r="G705" s="2"/>
      <c r="H705" s="3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2:27" ht="15.75" customHeight="1" x14ac:dyDescent="0.2">
      <c r="B706" s="1"/>
      <c r="C706" s="1"/>
      <c r="D706" s="1"/>
      <c r="E706" s="1"/>
      <c r="F706" s="1"/>
      <c r="G706" s="2"/>
      <c r="H706" s="3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2:27" ht="15.75" customHeight="1" x14ac:dyDescent="0.2">
      <c r="B707" s="1"/>
      <c r="C707" s="1"/>
      <c r="D707" s="1"/>
      <c r="E707" s="1"/>
      <c r="F707" s="1"/>
      <c r="G707" s="2"/>
      <c r="H707" s="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2:27" ht="15.75" customHeight="1" x14ac:dyDescent="0.2">
      <c r="B708" s="1"/>
      <c r="C708" s="1"/>
      <c r="D708" s="1"/>
      <c r="E708" s="1"/>
      <c r="F708" s="1"/>
      <c r="G708" s="2"/>
      <c r="H708" s="3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2:27" ht="15.75" customHeight="1" x14ac:dyDescent="0.2">
      <c r="B709" s="1"/>
      <c r="C709" s="1"/>
      <c r="D709" s="1"/>
      <c r="E709" s="1"/>
      <c r="F709" s="1"/>
      <c r="G709" s="2"/>
      <c r="H709" s="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2:27" ht="15.75" customHeight="1" x14ac:dyDescent="0.2">
      <c r="B710" s="1"/>
      <c r="C710" s="1"/>
      <c r="D710" s="1"/>
      <c r="E710" s="1"/>
      <c r="F710" s="1"/>
      <c r="G710" s="2"/>
      <c r="H710" s="3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2:27" ht="15.75" customHeight="1" x14ac:dyDescent="0.2">
      <c r="B711" s="1"/>
      <c r="C711" s="1"/>
      <c r="D711" s="1"/>
      <c r="E711" s="1"/>
      <c r="F711" s="1"/>
      <c r="G711" s="2"/>
      <c r="H711" s="3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2:27" ht="15.75" customHeight="1" x14ac:dyDescent="0.2">
      <c r="B712" s="1"/>
      <c r="C712" s="1"/>
      <c r="D712" s="1"/>
      <c r="E712" s="1"/>
      <c r="F712" s="1"/>
      <c r="G712" s="2"/>
      <c r="H712" s="3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2:27" ht="15.75" customHeight="1" x14ac:dyDescent="0.2">
      <c r="B713" s="1"/>
      <c r="C713" s="1"/>
      <c r="D713" s="1"/>
      <c r="E713" s="1"/>
      <c r="F713" s="1"/>
      <c r="G713" s="2"/>
      <c r="H713" s="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2:27" ht="15.75" customHeight="1" x14ac:dyDescent="0.2">
      <c r="B714" s="1"/>
      <c r="C714" s="1"/>
      <c r="D714" s="1"/>
      <c r="E714" s="1"/>
      <c r="F714" s="1"/>
      <c r="G714" s="2"/>
      <c r="H714" s="3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2:27" ht="15.75" customHeight="1" x14ac:dyDescent="0.2">
      <c r="B715" s="1"/>
      <c r="C715" s="1"/>
      <c r="D715" s="1"/>
      <c r="E715" s="1"/>
      <c r="F715" s="1"/>
      <c r="G715" s="2"/>
      <c r="H715" s="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2:27" ht="15.75" customHeight="1" x14ac:dyDescent="0.2">
      <c r="B716" s="1"/>
      <c r="C716" s="1"/>
      <c r="D716" s="1"/>
      <c r="E716" s="1"/>
      <c r="F716" s="1"/>
      <c r="G716" s="2"/>
      <c r="H716" s="3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2:27" ht="15.75" customHeight="1" x14ac:dyDescent="0.2">
      <c r="B717" s="1"/>
      <c r="C717" s="1"/>
      <c r="D717" s="1"/>
      <c r="E717" s="1"/>
      <c r="F717" s="1"/>
      <c r="G717" s="2"/>
      <c r="H717" s="3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2:27" ht="15.75" customHeight="1" x14ac:dyDescent="0.2">
      <c r="B718" s="1"/>
      <c r="C718" s="1"/>
      <c r="D718" s="1"/>
      <c r="E718" s="1"/>
      <c r="F718" s="1"/>
      <c r="G718" s="2"/>
      <c r="H718" s="3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2:27" ht="15.75" customHeight="1" x14ac:dyDescent="0.2">
      <c r="B719" s="1"/>
      <c r="C719" s="1"/>
      <c r="D719" s="1"/>
      <c r="E719" s="1"/>
      <c r="F719" s="1"/>
      <c r="G719" s="2"/>
      <c r="H719" s="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2:27" ht="15.75" customHeight="1" x14ac:dyDescent="0.2">
      <c r="B720" s="1"/>
      <c r="C720" s="1"/>
      <c r="D720" s="1"/>
      <c r="E720" s="1"/>
      <c r="F720" s="1"/>
      <c r="G720" s="2"/>
      <c r="H720" s="3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2:27" ht="15.75" customHeight="1" x14ac:dyDescent="0.2">
      <c r="B721" s="1"/>
      <c r="C721" s="1"/>
      <c r="D721" s="1"/>
      <c r="E721" s="1"/>
      <c r="F721" s="1"/>
      <c r="G721" s="2"/>
      <c r="H721" s="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2:27" ht="15.75" customHeight="1" x14ac:dyDescent="0.2">
      <c r="B722" s="1"/>
      <c r="C722" s="1"/>
      <c r="D722" s="1"/>
      <c r="E722" s="1"/>
      <c r="F722" s="1"/>
      <c r="G722" s="2"/>
      <c r="H722" s="3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2:27" ht="15.75" customHeight="1" x14ac:dyDescent="0.2">
      <c r="B723" s="1"/>
      <c r="C723" s="1"/>
      <c r="D723" s="1"/>
      <c r="E723" s="1"/>
      <c r="F723" s="1"/>
      <c r="G723" s="2"/>
      <c r="H723" s="3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2:27" ht="15.75" customHeight="1" x14ac:dyDescent="0.2">
      <c r="B724" s="1"/>
      <c r="C724" s="1"/>
      <c r="D724" s="1"/>
      <c r="E724" s="1"/>
      <c r="F724" s="1"/>
      <c r="G724" s="2"/>
      <c r="H724" s="3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2:27" ht="15.75" customHeight="1" x14ac:dyDescent="0.2">
      <c r="B725" s="1"/>
      <c r="C725" s="1"/>
      <c r="D725" s="1"/>
      <c r="E725" s="1"/>
      <c r="F725" s="1"/>
      <c r="G725" s="2"/>
      <c r="H725" s="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2:27" ht="15.75" customHeight="1" x14ac:dyDescent="0.2">
      <c r="B726" s="1"/>
      <c r="C726" s="1"/>
      <c r="D726" s="1"/>
      <c r="E726" s="1"/>
      <c r="F726" s="1"/>
      <c r="G726" s="2"/>
      <c r="H726" s="3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2:27" ht="15.75" customHeight="1" x14ac:dyDescent="0.2">
      <c r="B727" s="1"/>
      <c r="C727" s="1"/>
      <c r="D727" s="1"/>
      <c r="E727" s="1"/>
      <c r="F727" s="1"/>
      <c r="G727" s="2"/>
      <c r="H727" s="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2:27" ht="15.75" customHeight="1" x14ac:dyDescent="0.2">
      <c r="B728" s="1"/>
      <c r="C728" s="1"/>
      <c r="D728" s="1"/>
      <c r="E728" s="1"/>
      <c r="F728" s="1"/>
      <c r="G728" s="2"/>
      <c r="H728" s="3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2:27" ht="15.75" customHeight="1" x14ac:dyDescent="0.2">
      <c r="B729" s="1"/>
      <c r="C729" s="1"/>
      <c r="D729" s="1"/>
      <c r="E729" s="1"/>
      <c r="F729" s="1"/>
      <c r="G729" s="2"/>
      <c r="H729" s="3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2:27" ht="15.75" customHeight="1" x14ac:dyDescent="0.2">
      <c r="B730" s="1"/>
      <c r="C730" s="1"/>
      <c r="D730" s="1"/>
      <c r="E730" s="1"/>
      <c r="F730" s="1"/>
      <c r="G730" s="2"/>
      <c r="H730" s="3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2:27" ht="15.75" customHeight="1" x14ac:dyDescent="0.2">
      <c r="B731" s="1"/>
      <c r="C731" s="1"/>
      <c r="D731" s="1"/>
      <c r="E731" s="1"/>
      <c r="F731" s="1"/>
      <c r="G731" s="2"/>
      <c r="H731" s="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2:27" ht="15.75" customHeight="1" x14ac:dyDescent="0.2">
      <c r="B732" s="1"/>
      <c r="C732" s="1"/>
      <c r="D732" s="1"/>
      <c r="E732" s="1"/>
      <c r="F732" s="1"/>
      <c r="G732" s="2"/>
      <c r="H732" s="3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2:27" ht="15.75" customHeight="1" x14ac:dyDescent="0.2">
      <c r="B733" s="1"/>
      <c r="C733" s="1"/>
      <c r="D733" s="1"/>
      <c r="E733" s="1"/>
      <c r="F733" s="1"/>
      <c r="G733" s="2"/>
      <c r="H733" s="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2:27" ht="15.75" customHeight="1" x14ac:dyDescent="0.2">
      <c r="B734" s="1"/>
      <c r="C734" s="1"/>
      <c r="D734" s="1"/>
      <c r="E734" s="1"/>
      <c r="F734" s="1"/>
      <c r="G734" s="2"/>
      <c r="H734" s="3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2:27" ht="15.75" customHeight="1" x14ac:dyDescent="0.2">
      <c r="B735" s="1"/>
      <c r="C735" s="1"/>
      <c r="D735" s="1"/>
      <c r="E735" s="1"/>
      <c r="F735" s="1"/>
      <c r="G735" s="2"/>
      <c r="H735" s="3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2:27" ht="15.75" customHeight="1" x14ac:dyDescent="0.2">
      <c r="B736" s="1"/>
      <c r="C736" s="1"/>
      <c r="D736" s="1"/>
      <c r="E736" s="1"/>
      <c r="F736" s="1"/>
      <c r="G736" s="2"/>
      <c r="H736" s="3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2:27" ht="15.75" customHeight="1" x14ac:dyDescent="0.2">
      <c r="B737" s="1"/>
      <c r="C737" s="1"/>
      <c r="D737" s="1"/>
      <c r="E737" s="1"/>
      <c r="F737" s="1"/>
      <c r="G737" s="2"/>
      <c r="H737" s="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2:27" ht="15.75" customHeight="1" x14ac:dyDescent="0.2">
      <c r="B738" s="1"/>
      <c r="C738" s="1"/>
      <c r="D738" s="1"/>
      <c r="E738" s="1"/>
      <c r="F738" s="1"/>
      <c r="G738" s="2"/>
      <c r="H738" s="3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2:27" ht="15.75" customHeight="1" x14ac:dyDescent="0.2">
      <c r="B739" s="1"/>
      <c r="C739" s="1"/>
      <c r="D739" s="1"/>
      <c r="E739" s="1"/>
      <c r="F739" s="1"/>
      <c r="G739" s="2"/>
      <c r="H739" s="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2:27" ht="15.75" customHeight="1" x14ac:dyDescent="0.2">
      <c r="B740" s="1"/>
      <c r="C740" s="1"/>
      <c r="D740" s="1"/>
      <c r="E740" s="1"/>
      <c r="F740" s="1"/>
      <c r="G740" s="2"/>
      <c r="H740" s="3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2:27" ht="15.75" customHeight="1" x14ac:dyDescent="0.2">
      <c r="B741" s="1"/>
      <c r="C741" s="1"/>
      <c r="D741" s="1"/>
      <c r="E741" s="1"/>
      <c r="F741" s="1"/>
      <c r="G741" s="2"/>
      <c r="H741" s="3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2:27" ht="15.75" customHeight="1" x14ac:dyDescent="0.2">
      <c r="B742" s="1"/>
      <c r="C742" s="1"/>
      <c r="D742" s="1"/>
      <c r="E742" s="1"/>
      <c r="F742" s="1"/>
      <c r="G742" s="2"/>
      <c r="H742" s="3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2:27" ht="15.75" customHeight="1" x14ac:dyDescent="0.2">
      <c r="B743" s="1"/>
      <c r="C743" s="1"/>
      <c r="D743" s="1"/>
      <c r="E743" s="1"/>
      <c r="F743" s="1"/>
      <c r="G743" s="2"/>
      <c r="H743" s="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2:27" ht="15.75" customHeight="1" x14ac:dyDescent="0.2">
      <c r="B744" s="1"/>
      <c r="C744" s="1"/>
      <c r="D744" s="1"/>
      <c r="E744" s="1"/>
      <c r="F744" s="1"/>
      <c r="G744" s="2"/>
      <c r="H744" s="3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2:27" ht="15.75" customHeight="1" x14ac:dyDescent="0.2">
      <c r="B745" s="1"/>
      <c r="C745" s="1"/>
      <c r="D745" s="1"/>
      <c r="E745" s="1"/>
      <c r="F745" s="1"/>
      <c r="G745" s="2"/>
      <c r="H745" s="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2:27" ht="15.75" customHeight="1" x14ac:dyDescent="0.2">
      <c r="B746" s="1"/>
      <c r="C746" s="1"/>
      <c r="D746" s="1"/>
      <c r="E746" s="1"/>
      <c r="F746" s="1"/>
      <c r="G746" s="2"/>
      <c r="H746" s="3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2:27" ht="15.75" customHeight="1" x14ac:dyDescent="0.2">
      <c r="B747" s="1"/>
      <c r="C747" s="1"/>
      <c r="D747" s="1"/>
      <c r="E747" s="1"/>
      <c r="F747" s="1"/>
      <c r="G747" s="2"/>
      <c r="H747" s="3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2:27" ht="15.75" customHeight="1" x14ac:dyDescent="0.2">
      <c r="B748" s="1"/>
      <c r="C748" s="1"/>
      <c r="D748" s="1"/>
      <c r="E748" s="1"/>
      <c r="F748" s="1"/>
      <c r="G748" s="2"/>
      <c r="H748" s="3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2:27" ht="15.75" customHeight="1" x14ac:dyDescent="0.2">
      <c r="B749" s="1"/>
      <c r="C749" s="1"/>
      <c r="D749" s="1"/>
      <c r="E749" s="1"/>
      <c r="F749" s="1"/>
      <c r="G749" s="2"/>
      <c r="H749" s="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2:27" ht="15.75" customHeight="1" x14ac:dyDescent="0.2">
      <c r="B750" s="1"/>
      <c r="C750" s="1"/>
      <c r="D750" s="1"/>
      <c r="E750" s="1"/>
      <c r="F750" s="1"/>
      <c r="G750" s="2"/>
      <c r="H750" s="3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2:27" ht="15.75" customHeight="1" x14ac:dyDescent="0.2">
      <c r="B751" s="1"/>
      <c r="C751" s="1"/>
      <c r="D751" s="1"/>
      <c r="E751" s="1"/>
      <c r="F751" s="1"/>
      <c r="G751" s="2"/>
      <c r="H751" s="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2:27" ht="15.75" customHeight="1" x14ac:dyDescent="0.2">
      <c r="B752" s="1"/>
      <c r="C752" s="1"/>
      <c r="D752" s="1"/>
      <c r="E752" s="1"/>
      <c r="F752" s="1"/>
      <c r="G752" s="2"/>
      <c r="H752" s="3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2:27" ht="15.75" customHeight="1" x14ac:dyDescent="0.2">
      <c r="B753" s="1"/>
      <c r="C753" s="1"/>
      <c r="D753" s="1"/>
      <c r="E753" s="1"/>
      <c r="F753" s="1"/>
      <c r="G753" s="2"/>
      <c r="H753" s="3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2:27" ht="15.75" customHeight="1" x14ac:dyDescent="0.2">
      <c r="B754" s="1"/>
      <c r="C754" s="1"/>
      <c r="D754" s="1"/>
      <c r="E754" s="1"/>
      <c r="F754" s="1"/>
      <c r="G754" s="2"/>
      <c r="H754" s="3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2:27" ht="15.75" customHeight="1" x14ac:dyDescent="0.2">
      <c r="B755" s="1"/>
      <c r="C755" s="1"/>
      <c r="D755" s="1"/>
      <c r="E755" s="1"/>
      <c r="F755" s="1"/>
      <c r="G755" s="2"/>
      <c r="H755" s="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2:27" ht="15.75" customHeight="1" x14ac:dyDescent="0.2">
      <c r="B756" s="1"/>
      <c r="C756" s="1"/>
      <c r="D756" s="1"/>
      <c r="E756" s="1"/>
      <c r="F756" s="1"/>
      <c r="G756" s="2"/>
      <c r="H756" s="3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2:27" ht="15.75" customHeight="1" x14ac:dyDescent="0.2">
      <c r="B757" s="1"/>
      <c r="C757" s="1"/>
      <c r="D757" s="1"/>
      <c r="E757" s="1"/>
      <c r="F757" s="1"/>
      <c r="G757" s="2"/>
      <c r="H757" s="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2:27" ht="15.75" customHeight="1" x14ac:dyDescent="0.2">
      <c r="B758" s="1"/>
      <c r="C758" s="1"/>
      <c r="D758" s="1"/>
      <c r="E758" s="1"/>
      <c r="F758" s="1"/>
      <c r="G758" s="2"/>
      <c r="H758" s="3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2:27" ht="15.75" customHeight="1" x14ac:dyDescent="0.2">
      <c r="B759" s="1"/>
      <c r="C759" s="1"/>
      <c r="D759" s="1"/>
      <c r="E759" s="1"/>
      <c r="F759" s="1"/>
      <c r="G759" s="2"/>
      <c r="H759" s="3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2:27" ht="15.75" customHeight="1" x14ac:dyDescent="0.2">
      <c r="B760" s="1"/>
      <c r="C760" s="1"/>
      <c r="D760" s="1"/>
      <c r="E760" s="1"/>
      <c r="F760" s="1"/>
      <c r="G760" s="2"/>
      <c r="H760" s="3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2:27" ht="15.75" customHeight="1" x14ac:dyDescent="0.2">
      <c r="B761" s="1"/>
      <c r="C761" s="1"/>
      <c r="D761" s="1"/>
      <c r="E761" s="1"/>
      <c r="F761" s="1"/>
      <c r="G761" s="2"/>
      <c r="H761" s="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2:27" ht="15.75" customHeight="1" x14ac:dyDescent="0.2">
      <c r="B762" s="1"/>
      <c r="C762" s="1"/>
      <c r="D762" s="1"/>
      <c r="E762" s="1"/>
      <c r="F762" s="1"/>
      <c r="G762" s="2"/>
      <c r="H762" s="3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2:27" ht="15.75" customHeight="1" x14ac:dyDescent="0.2">
      <c r="B763" s="1"/>
      <c r="C763" s="1"/>
      <c r="D763" s="1"/>
      <c r="E763" s="1"/>
      <c r="F763" s="1"/>
      <c r="G763" s="2"/>
      <c r="H763" s="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2:27" ht="15.75" customHeight="1" x14ac:dyDescent="0.2">
      <c r="B764" s="1"/>
      <c r="C764" s="1"/>
      <c r="D764" s="1"/>
      <c r="E764" s="1"/>
      <c r="F764" s="1"/>
      <c r="G764" s="2"/>
      <c r="H764" s="3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2:27" ht="15.75" customHeight="1" x14ac:dyDescent="0.2">
      <c r="B765" s="1"/>
      <c r="C765" s="1"/>
      <c r="D765" s="1"/>
      <c r="E765" s="1"/>
      <c r="F765" s="1"/>
      <c r="G765" s="2"/>
      <c r="H765" s="3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2:27" ht="15.75" customHeight="1" x14ac:dyDescent="0.2">
      <c r="B766" s="1"/>
      <c r="C766" s="1"/>
      <c r="D766" s="1"/>
      <c r="E766" s="1"/>
      <c r="F766" s="1"/>
      <c r="G766" s="2"/>
      <c r="H766" s="3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2:27" ht="15.75" customHeight="1" x14ac:dyDescent="0.2">
      <c r="B767" s="1"/>
      <c r="C767" s="1"/>
      <c r="D767" s="1"/>
      <c r="E767" s="1"/>
      <c r="F767" s="1"/>
      <c r="G767" s="2"/>
      <c r="H767" s="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2:27" ht="15.75" customHeight="1" x14ac:dyDescent="0.2">
      <c r="B768" s="1"/>
      <c r="C768" s="1"/>
      <c r="D768" s="1"/>
      <c r="E768" s="1"/>
      <c r="F768" s="1"/>
      <c r="G768" s="2"/>
      <c r="H768" s="3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2:27" ht="15.75" customHeight="1" x14ac:dyDescent="0.2">
      <c r="B769" s="1"/>
      <c r="C769" s="1"/>
      <c r="D769" s="1"/>
      <c r="E769" s="1"/>
      <c r="F769" s="1"/>
      <c r="G769" s="2"/>
      <c r="H769" s="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2:27" ht="15.75" customHeight="1" x14ac:dyDescent="0.2">
      <c r="B770" s="1"/>
      <c r="C770" s="1"/>
      <c r="D770" s="1"/>
      <c r="E770" s="1"/>
      <c r="F770" s="1"/>
      <c r="G770" s="2"/>
      <c r="H770" s="3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2:27" ht="15.75" customHeight="1" x14ac:dyDescent="0.2">
      <c r="B771" s="1"/>
      <c r="C771" s="1"/>
      <c r="D771" s="1"/>
      <c r="E771" s="1"/>
      <c r="F771" s="1"/>
      <c r="G771" s="2"/>
      <c r="H771" s="3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2:27" ht="15.75" customHeight="1" x14ac:dyDescent="0.2">
      <c r="B772" s="1"/>
      <c r="C772" s="1"/>
      <c r="D772" s="1"/>
      <c r="E772" s="1"/>
      <c r="F772" s="1"/>
      <c r="G772" s="2"/>
      <c r="H772" s="3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2:27" ht="15.75" customHeight="1" x14ac:dyDescent="0.2">
      <c r="B773" s="1"/>
      <c r="C773" s="1"/>
      <c r="D773" s="1"/>
      <c r="E773" s="1"/>
      <c r="F773" s="1"/>
      <c r="G773" s="2"/>
      <c r="H773" s="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2:27" ht="15.75" customHeight="1" x14ac:dyDescent="0.2">
      <c r="B774" s="1"/>
      <c r="C774" s="1"/>
      <c r="D774" s="1"/>
      <c r="E774" s="1"/>
      <c r="F774" s="1"/>
      <c r="G774" s="2"/>
      <c r="H774" s="3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2:27" ht="15.75" customHeight="1" x14ac:dyDescent="0.2">
      <c r="B775" s="1"/>
      <c r="C775" s="1"/>
      <c r="D775" s="1"/>
      <c r="E775" s="1"/>
      <c r="F775" s="1"/>
      <c r="G775" s="2"/>
      <c r="H775" s="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2:27" ht="15.75" customHeight="1" x14ac:dyDescent="0.2">
      <c r="B776" s="1"/>
      <c r="C776" s="1"/>
      <c r="D776" s="1"/>
      <c r="E776" s="1"/>
      <c r="F776" s="1"/>
      <c r="G776" s="2"/>
      <c r="H776" s="3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2:27" ht="15.75" customHeight="1" x14ac:dyDescent="0.2">
      <c r="B777" s="1"/>
      <c r="C777" s="1"/>
      <c r="D777" s="1"/>
      <c r="E777" s="1"/>
      <c r="F777" s="1"/>
      <c r="G777" s="2"/>
      <c r="H777" s="3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2:27" ht="15.75" customHeight="1" x14ac:dyDescent="0.2">
      <c r="B778" s="1"/>
      <c r="C778" s="1"/>
      <c r="D778" s="1"/>
      <c r="E778" s="1"/>
      <c r="F778" s="1"/>
      <c r="G778" s="2"/>
      <c r="H778" s="3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2:27" ht="15.75" customHeight="1" x14ac:dyDescent="0.2">
      <c r="B779" s="1"/>
      <c r="C779" s="1"/>
      <c r="D779" s="1"/>
      <c r="E779" s="1"/>
      <c r="F779" s="1"/>
      <c r="G779" s="2"/>
      <c r="H779" s="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2:27" ht="15.75" customHeight="1" x14ac:dyDescent="0.2">
      <c r="B780" s="1"/>
      <c r="C780" s="1"/>
      <c r="D780" s="1"/>
      <c r="E780" s="1"/>
      <c r="F780" s="1"/>
      <c r="G780" s="2"/>
      <c r="H780" s="3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2:27" ht="15.75" customHeight="1" x14ac:dyDescent="0.2">
      <c r="B781" s="1"/>
      <c r="C781" s="1"/>
      <c r="D781" s="1"/>
      <c r="E781" s="1"/>
      <c r="F781" s="1"/>
      <c r="G781" s="2"/>
      <c r="H781" s="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2:27" ht="15.75" customHeight="1" x14ac:dyDescent="0.2">
      <c r="B782" s="1"/>
      <c r="C782" s="1"/>
      <c r="D782" s="1"/>
      <c r="E782" s="1"/>
      <c r="F782" s="1"/>
      <c r="G782" s="2"/>
      <c r="H782" s="3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2:27" ht="15.75" customHeight="1" x14ac:dyDescent="0.2">
      <c r="B783" s="1"/>
      <c r="C783" s="1"/>
      <c r="D783" s="1"/>
      <c r="E783" s="1"/>
      <c r="F783" s="1"/>
      <c r="G783" s="2"/>
      <c r="H783" s="3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2:27" ht="15.75" customHeight="1" x14ac:dyDescent="0.2">
      <c r="B784" s="1"/>
      <c r="C784" s="1"/>
      <c r="D784" s="1"/>
      <c r="E784" s="1"/>
      <c r="F784" s="1"/>
      <c r="G784" s="2"/>
      <c r="H784" s="3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2:27" ht="15.75" customHeight="1" x14ac:dyDescent="0.2">
      <c r="B785" s="1"/>
      <c r="C785" s="1"/>
      <c r="D785" s="1"/>
      <c r="E785" s="1"/>
      <c r="F785" s="1"/>
      <c r="G785" s="2"/>
      <c r="H785" s="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2:27" ht="15.75" customHeight="1" x14ac:dyDescent="0.2">
      <c r="B786" s="1"/>
      <c r="C786" s="1"/>
      <c r="D786" s="1"/>
      <c r="E786" s="1"/>
      <c r="F786" s="1"/>
      <c r="G786" s="2"/>
      <c r="H786" s="3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2:27" ht="15.75" customHeight="1" x14ac:dyDescent="0.2">
      <c r="B787" s="1"/>
      <c r="C787" s="1"/>
      <c r="D787" s="1"/>
      <c r="E787" s="1"/>
      <c r="F787" s="1"/>
      <c r="G787" s="2"/>
      <c r="H787" s="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2:27" ht="15.75" customHeight="1" x14ac:dyDescent="0.2">
      <c r="B788" s="1"/>
      <c r="C788" s="1"/>
      <c r="D788" s="1"/>
      <c r="E788" s="1"/>
      <c r="F788" s="1"/>
      <c r="G788" s="2"/>
      <c r="H788" s="3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2:27" ht="15.75" customHeight="1" x14ac:dyDescent="0.2">
      <c r="B789" s="1"/>
      <c r="C789" s="1"/>
      <c r="D789" s="1"/>
      <c r="E789" s="1"/>
      <c r="F789" s="1"/>
      <c r="G789" s="2"/>
      <c r="H789" s="3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2:27" ht="15.75" customHeight="1" x14ac:dyDescent="0.2">
      <c r="B790" s="1"/>
      <c r="C790" s="1"/>
      <c r="D790" s="1"/>
      <c r="E790" s="1"/>
      <c r="F790" s="1"/>
      <c r="G790" s="2"/>
      <c r="H790" s="3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2:27" ht="15.75" customHeight="1" x14ac:dyDescent="0.2">
      <c r="B791" s="1"/>
      <c r="C791" s="1"/>
      <c r="D791" s="1"/>
      <c r="E791" s="1"/>
      <c r="F791" s="1"/>
      <c r="G791" s="2"/>
      <c r="H791" s="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2:27" ht="15.75" customHeight="1" x14ac:dyDescent="0.2">
      <c r="B792" s="1"/>
      <c r="C792" s="1"/>
      <c r="D792" s="1"/>
      <c r="E792" s="1"/>
      <c r="F792" s="1"/>
      <c r="G792" s="2"/>
      <c r="H792" s="3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2:27" ht="15.75" customHeight="1" x14ac:dyDescent="0.2">
      <c r="B793" s="1"/>
      <c r="C793" s="1"/>
      <c r="D793" s="1"/>
      <c r="E793" s="1"/>
      <c r="F793" s="1"/>
      <c r="G793" s="2"/>
      <c r="H793" s="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2:27" ht="15.75" customHeight="1" x14ac:dyDescent="0.2">
      <c r="B794" s="1"/>
      <c r="C794" s="1"/>
      <c r="D794" s="1"/>
      <c r="E794" s="1"/>
      <c r="F794" s="1"/>
      <c r="G794" s="2"/>
      <c r="H794" s="3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2:27" ht="15.75" customHeight="1" x14ac:dyDescent="0.2">
      <c r="B795" s="1"/>
      <c r="C795" s="1"/>
      <c r="D795" s="1"/>
      <c r="E795" s="1"/>
      <c r="F795" s="1"/>
      <c r="G795" s="2"/>
      <c r="H795" s="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2:27" ht="15.75" customHeight="1" x14ac:dyDescent="0.2">
      <c r="B796" s="1"/>
      <c r="C796" s="1"/>
      <c r="D796" s="1"/>
      <c r="E796" s="1"/>
      <c r="F796" s="1"/>
      <c r="G796" s="2"/>
      <c r="H796" s="3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2:27" ht="15.75" customHeight="1" x14ac:dyDescent="0.2">
      <c r="B797" s="1"/>
      <c r="C797" s="1"/>
      <c r="D797" s="1"/>
      <c r="E797" s="1"/>
      <c r="F797" s="1"/>
      <c r="G797" s="2"/>
      <c r="H797" s="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2:27" ht="15.75" customHeight="1" x14ac:dyDescent="0.2">
      <c r="B798" s="1"/>
      <c r="C798" s="1"/>
      <c r="D798" s="1"/>
      <c r="E798" s="1"/>
      <c r="F798" s="1"/>
      <c r="G798" s="2"/>
      <c r="H798" s="3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2:27" ht="15.75" customHeight="1" x14ac:dyDescent="0.2">
      <c r="B799" s="1"/>
      <c r="C799" s="1"/>
      <c r="D799" s="1"/>
      <c r="E799" s="1"/>
      <c r="F799" s="1"/>
      <c r="G799" s="2"/>
      <c r="H799" s="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2:27" ht="15.75" customHeight="1" x14ac:dyDescent="0.2">
      <c r="B800" s="1"/>
      <c r="C800" s="1"/>
      <c r="D800" s="1"/>
      <c r="E800" s="1"/>
      <c r="F800" s="1"/>
      <c r="G800" s="2"/>
      <c r="H800" s="3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2:27" ht="15.75" customHeight="1" x14ac:dyDescent="0.2">
      <c r="B801" s="1"/>
      <c r="C801" s="1"/>
      <c r="D801" s="1"/>
      <c r="E801" s="1"/>
      <c r="F801" s="1"/>
      <c r="G801" s="2"/>
      <c r="H801" s="3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2:27" ht="15.75" customHeight="1" x14ac:dyDescent="0.2">
      <c r="B802" s="1"/>
      <c r="C802" s="1"/>
      <c r="D802" s="1"/>
      <c r="E802" s="1"/>
      <c r="F802" s="1"/>
      <c r="G802" s="2"/>
      <c r="H802" s="3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2:27" ht="15.75" customHeight="1" x14ac:dyDescent="0.2">
      <c r="B803" s="1"/>
      <c r="C803" s="1"/>
      <c r="D803" s="1"/>
      <c r="E803" s="1"/>
      <c r="F803" s="1"/>
      <c r="G803" s="2"/>
      <c r="H803" s="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2:27" ht="15.75" customHeight="1" x14ac:dyDescent="0.2">
      <c r="B804" s="1"/>
      <c r="C804" s="1"/>
      <c r="D804" s="1"/>
      <c r="E804" s="1"/>
      <c r="F804" s="1"/>
      <c r="G804" s="2"/>
      <c r="H804" s="3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2:27" ht="15.75" customHeight="1" x14ac:dyDescent="0.2">
      <c r="B805" s="1"/>
      <c r="C805" s="1"/>
      <c r="D805" s="1"/>
      <c r="E805" s="1"/>
      <c r="F805" s="1"/>
      <c r="G805" s="2"/>
      <c r="H805" s="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2:27" ht="15.75" customHeight="1" x14ac:dyDescent="0.2">
      <c r="B806" s="1"/>
      <c r="C806" s="1"/>
      <c r="D806" s="1"/>
      <c r="E806" s="1"/>
      <c r="F806" s="1"/>
      <c r="G806" s="2"/>
      <c r="H806" s="3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2:27" ht="15.75" customHeight="1" x14ac:dyDescent="0.2">
      <c r="B807" s="1"/>
      <c r="C807" s="1"/>
      <c r="D807" s="1"/>
      <c r="E807" s="1"/>
      <c r="F807" s="1"/>
      <c r="G807" s="2"/>
      <c r="H807" s="3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2:27" ht="15.75" customHeight="1" x14ac:dyDescent="0.2">
      <c r="B808" s="1"/>
      <c r="C808" s="1"/>
      <c r="D808" s="1"/>
      <c r="E808" s="1"/>
      <c r="F808" s="1"/>
      <c r="G808" s="2"/>
      <c r="H808" s="3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2:27" ht="15.75" customHeight="1" x14ac:dyDescent="0.2">
      <c r="B809" s="1"/>
      <c r="C809" s="1"/>
      <c r="D809" s="1"/>
      <c r="E809" s="1"/>
      <c r="F809" s="1"/>
      <c r="G809" s="2"/>
      <c r="H809" s="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2:27" ht="15.75" customHeight="1" x14ac:dyDescent="0.2">
      <c r="B810" s="1"/>
      <c r="C810" s="1"/>
      <c r="D810" s="1"/>
      <c r="E810" s="1"/>
      <c r="F810" s="1"/>
      <c r="G810" s="2"/>
      <c r="H810" s="3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2:27" ht="15.75" customHeight="1" x14ac:dyDescent="0.2">
      <c r="B811" s="1"/>
      <c r="C811" s="1"/>
      <c r="D811" s="1"/>
      <c r="E811" s="1"/>
      <c r="F811" s="1"/>
      <c r="G811" s="2"/>
      <c r="H811" s="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2:27" ht="15.75" customHeight="1" x14ac:dyDescent="0.2">
      <c r="B812" s="1"/>
      <c r="C812" s="1"/>
      <c r="D812" s="1"/>
      <c r="E812" s="1"/>
      <c r="F812" s="1"/>
      <c r="G812" s="2"/>
      <c r="H812" s="3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2:27" ht="15.75" customHeight="1" x14ac:dyDescent="0.2">
      <c r="B813" s="1"/>
      <c r="C813" s="1"/>
      <c r="D813" s="1"/>
      <c r="E813" s="1"/>
      <c r="F813" s="1"/>
      <c r="G813" s="2"/>
      <c r="H813" s="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2:27" ht="15.75" customHeight="1" x14ac:dyDescent="0.2">
      <c r="B814" s="1"/>
      <c r="C814" s="1"/>
      <c r="D814" s="1"/>
      <c r="E814" s="1"/>
      <c r="F814" s="1"/>
      <c r="G814" s="2"/>
      <c r="H814" s="3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2:27" ht="15.75" customHeight="1" x14ac:dyDescent="0.2">
      <c r="B815" s="1"/>
      <c r="C815" s="1"/>
      <c r="D815" s="1"/>
      <c r="E815" s="1"/>
      <c r="F815" s="1"/>
      <c r="G815" s="2"/>
      <c r="H815" s="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2:27" ht="15.75" customHeight="1" x14ac:dyDescent="0.2">
      <c r="B816" s="1"/>
      <c r="C816" s="1"/>
      <c r="D816" s="1"/>
      <c r="E816" s="1"/>
      <c r="F816" s="1"/>
      <c r="G816" s="2"/>
      <c r="H816" s="3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2:27" ht="15.75" customHeight="1" x14ac:dyDescent="0.2">
      <c r="B817" s="1"/>
      <c r="C817" s="1"/>
      <c r="D817" s="1"/>
      <c r="E817" s="1"/>
      <c r="F817" s="1"/>
      <c r="G817" s="2"/>
      <c r="H817" s="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2:27" ht="15.75" customHeight="1" x14ac:dyDescent="0.2">
      <c r="B818" s="1"/>
      <c r="C818" s="1"/>
      <c r="D818" s="1"/>
      <c r="E818" s="1"/>
      <c r="F818" s="1"/>
      <c r="G818" s="2"/>
      <c r="H818" s="3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2:27" ht="15.75" customHeight="1" x14ac:dyDescent="0.2">
      <c r="B819" s="1"/>
      <c r="C819" s="1"/>
      <c r="D819" s="1"/>
      <c r="E819" s="1"/>
      <c r="F819" s="1"/>
      <c r="G819" s="2"/>
      <c r="H819" s="3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2:27" ht="15.75" customHeight="1" x14ac:dyDescent="0.2">
      <c r="B820" s="1"/>
      <c r="C820" s="1"/>
      <c r="D820" s="1"/>
      <c r="E820" s="1"/>
      <c r="F820" s="1"/>
      <c r="G820" s="2"/>
      <c r="H820" s="3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2:27" ht="15.75" customHeight="1" x14ac:dyDescent="0.2">
      <c r="B821" s="1"/>
      <c r="C821" s="1"/>
      <c r="D821" s="1"/>
      <c r="E821" s="1"/>
      <c r="F821" s="1"/>
      <c r="G821" s="2"/>
      <c r="H821" s="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2:27" ht="15.75" customHeight="1" x14ac:dyDescent="0.2">
      <c r="B822" s="1"/>
      <c r="C822" s="1"/>
      <c r="D822" s="1"/>
      <c r="E822" s="1"/>
      <c r="F822" s="1"/>
      <c r="G822" s="2"/>
      <c r="H822" s="3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2:27" ht="15.75" customHeight="1" x14ac:dyDescent="0.2">
      <c r="B823" s="1"/>
      <c r="C823" s="1"/>
      <c r="D823" s="1"/>
      <c r="E823" s="1"/>
      <c r="F823" s="1"/>
      <c r="G823" s="2"/>
      <c r="H823" s="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2:27" ht="15.75" customHeight="1" x14ac:dyDescent="0.2">
      <c r="B824" s="1"/>
      <c r="C824" s="1"/>
      <c r="D824" s="1"/>
      <c r="E824" s="1"/>
      <c r="F824" s="1"/>
      <c r="G824" s="2"/>
      <c r="H824" s="3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2:27" ht="15.75" customHeight="1" x14ac:dyDescent="0.2">
      <c r="B825" s="1"/>
      <c r="C825" s="1"/>
      <c r="D825" s="1"/>
      <c r="E825" s="1"/>
      <c r="F825" s="1"/>
      <c r="G825" s="2"/>
      <c r="H825" s="3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2:27" ht="15.75" customHeight="1" x14ac:dyDescent="0.2">
      <c r="B826" s="1"/>
      <c r="C826" s="1"/>
      <c r="D826" s="1"/>
      <c r="E826" s="1"/>
      <c r="F826" s="1"/>
      <c r="G826" s="2"/>
      <c r="H826" s="3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2:27" ht="15.75" customHeight="1" x14ac:dyDescent="0.2">
      <c r="B827" s="1"/>
      <c r="C827" s="1"/>
      <c r="D827" s="1"/>
      <c r="E827" s="1"/>
      <c r="F827" s="1"/>
      <c r="G827" s="2"/>
      <c r="H827" s="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2:27" ht="15.75" customHeight="1" x14ac:dyDescent="0.2">
      <c r="B828" s="1"/>
      <c r="C828" s="1"/>
      <c r="D828" s="1"/>
      <c r="E828" s="1"/>
      <c r="F828" s="1"/>
      <c r="G828" s="2"/>
      <c r="H828" s="3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2:27" ht="15.75" customHeight="1" x14ac:dyDescent="0.2">
      <c r="B829" s="1"/>
      <c r="C829" s="1"/>
      <c r="D829" s="1"/>
      <c r="E829" s="1"/>
      <c r="F829" s="1"/>
      <c r="G829" s="2"/>
      <c r="H829" s="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2:27" ht="15.75" customHeight="1" x14ac:dyDescent="0.2">
      <c r="B830" s="1"/>
      <c r="C830" s="1"/>
      <c r="D830" s="1"/>
      <c r="E830" s="1"/>
      <c r="F830" s="1"/>
      <c r="G830" s="2"/>
      <c r="H830" s="3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2:27" ht="15.75" customHeight="1" x14ac:dyDescent="0.2">
      <c r="B831" s="1"/>
      <c r="C831" s="1"/>
      <c r="D831" s="1"/>
      <c r="E831" s="1"/>
      <c r="F831" s="1"/>
      <c r="G831" s="2"/>
      <c r="H831" s="3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2:27" ht="15.75" customHeight="1" x14ac:dyDescent="0.2">
      <c r="B832" s="1"/>
      <c r="C832" s="1"/>
      <c r="D832" s="1"/>
      <c r="E832" s="1"/>
      <c r="F832" s="1"/>
      <c r="G832" s="2"/>
      <c r="H832" s="3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2:27" ht="15.75" customHeight="1" x14ac:dyDescent="0.2">
      <c r="B833" s="1"/>
      <c r="C833" s="1"/>
      <c r="D833" s="1"/>
      <c r="E833" s="1"/>
      <c r="F833" s="1"/>
      <c r="G833" s="2"/>
      <c r="H833" s="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2:27" ht="15.75" customHeight="1" x14ac:dyDescent="0.2">
      <c r="B834" s="1"/>
      <c r="C834" s="1"/>
      <c r="D834" s="1"/>
      <c r="E834" s="1"/>
      <c r="F834" s="1"/>
      <c r="G834" s="2"/>
      <c r="H834" s="3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2:27" ht="15.75" customHeight="1" x14ac:dyDescent="0.2">
      <c r="B835" s="1"/>
      <c r="C835" s="1"/>
      <c r="D835" s="1"/>
      <c r="E835" s="1"/>
      <c r="F835" s="1"/>
      <c r="G835" s="2"/>
      <c r="H835" s="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2:27" ht="15.75" customHeight="1" x14ac:dyDescent="0.2">
      <c r="B836" s="1"/>
      <c r="C836" s="1"/>
      <c r="D836" s="1"/>
      <c r="E836" s="1"/>
      <c r="F836" s="1"/>
      <c r="G836" s="2"/>
      <c r="H836" s="3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2:27" ht="15.75" customHeight="1" x14ac:dyDescent="0.2">
      <c r="B837" s="1"/>
      <c r="C837" s="1"/>
      <c r="D837" s="1"/>
      <c r="E837" s="1"/>
      <c r="F837" s="1"/>
      <c r="G837" s="2"/>
      <c r="H837" s="3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2:27" ht="15.75" customHeight="1" x14ac:dyDescent="0.2">
      <c r="B838" s="1"/>
      <c r="C838" s="1"/>
      <c r="D838" s="1"/>
      <c r="E838" s="1"/>
      <c r="F838" s="1"/>
      <c r="G838" s="2"/>
      <c r="H838" s="3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2:27" ht="15.75" customHeight="1" x14ac:dyDescent="0.2">
      <c r="B839" s="1"/>
      <c r="C839" s="1"/>
      <c r="D839" s="1"/>
      <c r="E839" s="1"/>
      <c r="F839" s="1"/>
      <c r="G839" s="2"/>
      <c r="H839" s="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2:27" ht="15.75" customHeight="1" x14ac:dyDescent="0.2">
      <c r="B840" s="1"/>
      <c r="C840" s="1"/>
      <c r="D840" s="1"/>
      <c r="E840" s="1"/>
      <c r="F840" s="1"/>
      <c r="G840" s="2"/>
      <c r="H840" s="3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2:27" ht="15.75" customHeight="1" x14ac:dyDescent="0.2">
      <c r="B841" s="1"/>
      <c r="C841" s="1"/>
      <c r="D841" s="1"/>
      <c r="E841" s="1"/>
      <c r="F841" s="1"/>
      <c r="G841" s="2"/>
      <c r="H841" s="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2:27" ht="15.75" customHeight="1" x14ac:dyDescent="0.2">
      <c r="B842" s="1"/>
      <c r="C842" s="1"/>
      <c r="D842" s="1"/>
      <c r="E842" s="1"/>
      <c r="F842" s="1"/>
      <c r="G842" s="2"/>
      <c r="H842" s="3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2:27" ht="15.75" customHeight="1" x14ac:dyDescent="0.2">
      <c r="B843" s="1"/>
      <c r="C843" s="1"/>
      <c r="D843" s="1"/>
      <c r="E843" s="1"/>
      <c r="F843" s="1"/>
      <c r="G843" s="2"/>
      <c r="H843" s="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2:27" ht="15.75" customHeight="1" x14ac:dyDescent="0.2">
      <c r="B844" s="1"/>
      <c r="C844" s="1"/>
      <c r="D844" s="1"/>
      <c r="E844" s="1"/>
      <c r="F844" s="1"/>
      <c r="G844" s="2"/>
      <c r="H844" s="3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2:27" ht="15.75" customHeight="1" x14ac:dyDescent="0.2">
      <c r="B845" s="1"/>
      <c r="C845" s="1"/>
      <c r="D845" s="1"/>
      <c r="E845" s="1"/>
      <c r="F845" s="1"/>
      <c r="G845" s="2"/>
      <c r="H845" s="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2:27" ht="15.75" customHeight="1" x14ac:dyDescent="0.2">
      <c r="B846" s="1"/>
      <c r="C846" s="1"/>
      <c r="D846" s="1"/>
      <c r="E846" s="1"/>
      <c r="F846" s="1"/>
      <c r="G846" s="2"/>
      <c r="H846" s="3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2:27" ht="15.75" customHeight="1" x14ac:dyDescent="0.2">
      <c r="B847" s="1"/>
      <c r="C847" s="1"/>
      <c r="D847" s="1"/>
      <c r="E847" s="1"/>
      <c r="F847" s="1"/>
      <c r="G847" s="2"/>
      <c r="H847" s="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2:27" ht="15.75" customHeight="1" x14ac:dyDescent="0.2">
      <c r="B848" s="1"/>
      <c r="C848" s="1"/>
      <c r="D848" s="1"/>
      <c r="E848" s="1"/>
      <c r="F848" s="1"/>
      <c r="G848" s="2"/>
      <c r="H848" s="3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2:27" ht="15.75" customHeight="1" x14ac:dyDescent="0.2">
      <c r="B849" s="1"/>
      <c r="C849" s="1"/>
      <c r="D849" s="1"/>
      <c r="E849" s="1"/>
      <c r="F849" s="1"/>
      <c r="G849" s="2"/>
      <c r="H849" s="3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2:27" ht="15.75" customHeight="1" x14ac:dyDescent="0.2">
      <c r="B850" s="1"/>
      <c r="C850" s="1"/>
      <c r="D850" s="1"/>
      <c r="E850" s="1"/>
      <c r="F850" s="1"/>
      <c r="G850" s="2"/>
      <c r="H850" s="3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2:27" ht="15.75" customHeight="1" x14ac:dyDescent="0.2">
      <c r="B851" s="1"/>
      <c r="C851" s="1"/>
      <c r="D851" s="1"/>
      <c r="E851" s="1"/>
      <c r="F851" s="1"/>
      <c r="G851" s="2"/>
      <c r="H851" s="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2:27" ht="15.75" customHeight="1" x14ac:dyDescent="0.2">
      <c r="B852" s="1"/>
      <c r="C852" s="1"/>
      <c r="D852" s="1"/>
      <c r="E852" s="1"/>
      <c r="F852" s="1"/>
      <c r="G852" s="2"/>
      <c r="H852" s="3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2:27" ht="15.75" customHeight="1" x14ac:dyDescent="0.2">
      <c r="B853" s="1"/>
      <c r="C853" s="1"/>
      <c r="D853" s="1"/>
      <c r="E853" s="1"/>
      <c r="F853" s="1"/>
      <c r="G853" s="2"/>
      <c r="H853" s="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2:27" ht="15.75" customHeight="1" x14ac:dyDescent="0.2">
      <c r="B854" s="1"/>
      <c r="C854" s="1"/>
      <c r="D854" s="1"/>
      <c r="E854" s="1"/>
      <c r="F854" s="1"/>
      <c r="G854" s="2"/>
      <c r="H854" s="3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2:27" ht="15.75" customHeight="1" x14ac:dyDescent="0.2">
      <c r="B855" s="1"/>
      <c r="C855" s="1"/>
      <c r="D855" s="1"/>
      <c r="E855" s="1"/>
      <c r="F855" s="1"/>
      <c r="G855" s="2"/>
      <c r="H855" s="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2:27" ht="15.75" customHeight="1" x14ac:dyDescent="0.2">
      <c r="B856" s="1"/>
      <c r="C856" s="1"/>
      <c r="D856" s="1"/>
      <c r="E856" s="1"/>
      <c r="F856" s="1"/>
      <c r="G856" s="2"/>
      <c r="H856" s="3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2:27" ht="15.75" customHeight="1" x14ac:dyDescent="0.2">
      <c r="B857" s="1"/>
      <c r="C857" s="1"/>
      <c r="D857" s="1"/>
      <c r="E857" s="1"/>
      <c r="F857" s="1"/>
      <c r="G857" s="2"/>
      <c r="H857" s="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2:27" ht="15.75" customHeight="1" x14ac:dyDescent="0.2">
      <c r="B858" s="1"/>
      <c r="C858" s="1"/>
      <c r="D858" s="1"/>
      <c r="E858" s="1"/>
      <c r="F858" s="1"/>
      <c r="G858" s="2"/>
      <c r="H858" s="3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2:27" ht="15.75" customHeight="1" x14ac:dyDescent="0.2">
      <c r="B859" s="1"/>
      <c r="C859" s="1"/>
      <c r="D859" s="1"/>
      <c r="E859" s="1"/>
      <c r="F859" s="1"/>
      <c r="G859" s="2"/>
      <c r="H859" s="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2:27" ht="15.75" customHeight="1" x14ac:dyDescent="0.2">
      <c r="B860" s="1"/>
      <c r="C860" s="1"/>
      <c r="D860" s="1"/>
      <c r="E860" s="1"/>
      <c r="F860" s="1"/>
      <c r="G860" s="2"/>
      <c r="H860" s="3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2:27" ht="15.75" customHeight="1" x14ac:dyDescent="0.2">
      <c r="B861" s="1"/>
      <c r="C861" s="1"/>
      <c r="D861" s="1"/>
      <c r="E861" s="1"/>
      <c r="F861" s="1"/>
      <c r="G861" s="2"/>
      <c r="H861" s="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2:27" ht="15.75" customHeight="1" x14ac:dyDescent="0.2">
      <c r="B862" s="1"/>
      <c r="C862" s="1"/>
      <c r="D862" s="1"/>
      <c r="E862" s="1"/>
      <c r="F862" s="1"/>
      <c r="G862" s="2"/>
      <c r="H862" s="3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2:27" ht="15.75" customHeight="1" x14ac:dyDescent="0.2">
      <c r="B863" s="1"/>
      <c r="C863" s="1"/>
      <c r="D863" s="1"/>
      <c r="E863" s="1"/>
      <c r="F863" s="1"/>
      <c r="G863" s="2"/>
      <c r="H863" s="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2:27" ht="15.75" customHeight="1" x14ac:dyDescent="0.2">
      <c r="B864" s="1"/>
      <c r="C864" s="1"/>
      <c r="D864" s="1"/>
      <c r="E864" s="1"/>
      <c r="F864" s="1"/>
      <c r="G864" s="2"/>
      <c r="H864" s="3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2:27" ht="15.75" customHeight="1" x14ac:dyDescent="0.2">
      <c r="B865" s="1"/>
      <c r="C865" s="1"/>
      <c r="D865" s="1"/>
      <c r="E865" s="1"/>
      <c r="F865" s="1"/>
      <c r="G865" s="2"/>
      <c r="H865" s="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2:27" ht="15.75" customHeight="1" x14ac:dyDescent="0.2">
      <c r="B866" s="1"/>
      <c r="C866" s="1"/>
      <c r="D866" s="1"/>
      <c r="E866" s="1"/>
      <c r="F866" s="1"/>
      <c r="G866" s="2"/>
      <c r="H866" s="3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2:27" ht="15.75" customHeight="1" x14ac:dyDescent="0.2">
      <c r="B867" s="1"/>
      <c r="C867" s="1"/>
      <c r="D867" s="1"/>
      <c r="E867" s="1"/>
      <c r="F867" s="1"/>
      <c r="G867" s="2"/>
      <c r="H867" s="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2:27" ht="15.75" customHeight="1" x14ac:dyDescent="0.2">
      <c r="B868" s="1"/>
      <c r="C868" s="1"/>
      <c r="D868" s="1"/>
      <c r="E868" s="1"/>
      <c r="F868" s="1"/>
      <c r="G868" s="2"/>
      <c r="H868" s="3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2:27" ht="15.75" customHeight="1" x14ac:dyDescent="0.2">
      <c r="B869" s="1"/>
      <c r="C869" s="1"/>
      <c r="D869" s="1"/>
      <c r="E869" s="1"/>
      <c r="F869" s="1"/>
      <c r="G869" s="2"/>
      <c r="H869" s="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2:27" ht="15.75" customHeight="1" x14ac:dyDescent="0.2">
      <c r="B870" s="1"/>
      <c r="C870" s="1"/>
      <c r="D870" s="1"/>
      <c r="E870" s="1"/>
      <c r="F870" s="1"/>
      <c r="G870" s="2"/>
      <c r="H870" s="3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2:27" ht="15.75" customHeight="1" x14ac:dyDescent="0.2">
      <c r="B871" s="1"/>
      <c r="C871" s="1"/>
      <c r="D871" s="1"/>
      <c r="E871" s="1"/>
      <c r="F871" s="1"/>
      <c r="G871" s="2"/>
      <c r="H871" s="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2:27" ht="15.75" customHeight="1" x14ac:dyDescent="0.2">
      <c r="B872" s="1"/>
      <c r="C872" s="1"/>
      <c r="D872" s="1"/>
      <c r="E872" s="1"/>
      <c r="F872" s="1"/>
      <c r="G872" s="2"/>
      <c r="H872" s="3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2:27" ht="15.75" customHeight="1" x14ac:dyDescent="0.2">
      <c r="B873" s="1"/>
      <c r="C873" s="1"/>
      <c r="D873" s="1"/>
      <c r="E873" s="1"/>
      <c r="F873" s="1"/>
      <c r="G873" s="2"/>
      <c r="H873" s="3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2:27" ht="15.75" customHeight="1" x14ac:dyDescent="0.2">
      <c r="B874" s="1"/>
      <c r="C874" s="1"/>
      <c r="D874" s="1"/>
      <c r="E874" s="1"/>
      <c r="F874" s="1"/>
      <c r="G874" s="2"/>
      <c r="H874" s="3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2:27" ht="15.75" customHeight="1" x14ac:dyDescent="0.2">
      <c r="B875" s="1"/>
      <c r="C875" s="1"/>
      <c r="D875" s="1"/>
      <c r="E875" s="1"/>
      <c r="F875" s="1"/>
      <c r="G875" s="2"/>
      <c r="H875" s="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2:27" ht="15.75" customHeight="1" x14ac:dyDescent="0.2">
      <c r="B876" s="1"/>
      <c r="C876" s="1"/>
      <c r="D876" s="1"/>
      <c r="E876" s="1"/>
      <c r="F876" s="1"/>
      <c r="G876" s="2"/>
      <c r="H876" s="3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2:27" ht="15.75" customHeight="1" x14ac:dyDescent="0.2">
      <c r="B877" s="1"/>
      <c r="C877" s="1"/>
      <c r="D877" s="1"/>
      <c r="E877" s="1"/>
      <c r="F877" s="1"/>
      <c r="G877" s="2"/>
      <c r="H877" s="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2:27" ht="15.75" customHeight="1" x14ac:dyDescent="0.2">
      <c r="B878" s="1"/>
      <c r="C878" s="1"/>
      <c r="D878" s="1"/>
      <c r="E878" s="1"/>
      <c r="F878" s="1"/>
      <c r="G878" s="2"/>
      <c r="H878" s="3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2:27" ht="15.75" customHeight="1" x14ac:dyDescent="0.2">
      <c r="B879" s="1"/>
      <c r="C879" s="1"/>
      <c r="D879" s="1"/>
      <c r="E879" s="1"/>
      <c r="F879" s="1"/>
      <c r="G879" s="2"/>
      <c r="H879" s="3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2:27" ht="15.75" customHeight="1" x14ac:dyDescent="0.2">
      <c r="B880" s="1"/>
      <c r="C880" s="1"/>
      <c r="D880" s="1"/>
      <c r="E880" s="1"/>
      <c r="F880" s="1"/>
      <c r="G880" s="2"/>
      <c r="H880" s="3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2:27" ht="15.75" customHeight="1" x14ac:dyDescent="0.2">
      <c r="B881" s="1"/>
      <c r="C881" s="1"/>
      <c r="D881" s="1"/>
      <c r="E881" s="1"/>
      <c r="F881" s="1"/>
      <c r="G881" s="2"/>
      <c r="H881" s="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2:27" ht="15.75" customHeight="1" x14ac:dyDescent="0.2">
      <c r="B882" s="1"/>
      <c r="C882" s="1"/>
      <c r="D882" s="1"/>
      <c r="E882" s="1"/>
      <c r="F882" s="1"/>
      <c r="G882" s="2"/>
      <c r="H882" s="3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2:27" ht="15.75" customHeight="1" x14ac:dyDescent="0.2">
      <c r="B883" s="1"/>
      <c r="C883" s="1"/>
      <c r="D883" s="1"/>
      <c r="E883" s="1"/>
      <c r="F883" s="1"/>
      <c r="G883" s="2"/>
      <c r="H883" s="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2:27" ht="15.75" customHeight="1" x14ac:dyDescent="0.2">
      <c r="B884" s="1"/>
      <c r="C884" s="1"/>
      <c r="D884" s="1"/>
      <c r="E884" s="1"/>
      <c r="F884" s="1"/>
      <c r="G884" s="2"/>
      <c r="H884" s="3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2:27" ht="15.75" customHeight="1" x14ac:dyDescent="0.2">
      <c r="B885" s="1"/>
      <c r="C885" s="1"/>
      <c r="D885" s="1"/>
      <c r="E885" s="1"/>
      <c r="F885" s="1"/>
      <c r="G885" s="2"/>
      <c r="H885" s="3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2:27" ht="15.75" customHeight="1" x14ac:dyDescent="0.2">
      <c r="B886" s="1"/>
      <c r="C886" s="1"/>
      <c r="D886" s="1"/>
      <c r="E886" s="1"/>
      <c r="F886" s="1"/>
      <c r="G886" s="2"/>
      <c r="H886" s="3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2:27" ht="15.75" customHeight="1" x14ac:dyDescent="0.2">
      <c r="B887" s="1"/>
      <c r="C887" s="1"/>
      <c r="D887" s="1"/>
      <c r="E887" s="1"/>
      <c r="F887" s="1"/>
      <c r="G887" s="2"/>
      <c r="H887" s="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2:27" ht="15.75" customHeight="1" x14ac:dyDescent="0.2">
      <c r="B888" s="1"/>
      <c r="C888" s="1"/>
      <c r="D888" s="1"/>
      <c r="E888" s="1"/>
      <c r="F888" s="1"/>
      <c r="G888" s="2"/>
      <c r="H888" s="3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2:27" ht="15.75" customHeight="1" x14ac:dyDescent="0.2">
      <c r="B889" s="1"/>
      <c r="C889" s="1"/>
      <c r="D889" s="1"/>
      <c r="E889" s="1"/>
      <c r="F889" s="1"/>
      <c r="G889" s="2"/>
      <c r="H889" s="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2:27" ht="15.75" customHeight="1" x14ac:dyDescent="0.2">
      <c r="B890" s="1"/>
      <c r="C890" s="1"/>
      <c r="D890" s="1"/>
      <c r="E890" s="1"/>
      <c r="F890" s="1"/>
      <c r="G890" s="2"/>
      <c r="H890" s="3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2:27" ht="15.75" customHeight="1" x14ac:dyDescent="0.2">
      <c r="B891" s="1"/>
      <c r="C891" s="1"/>
      <c r="D891" s="1"/>
      <c r="E891" s="1"/>
      <c r="F891" s="1"/>
      <c r="G891" s="2"/>
      <c r="H891" s="3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2:27" ht="15.75" customHeight="1" x14ac:dyDescent="0.2">
      <c r="B892" s="1"/>
      <c r="C892" s="1"/>
      <c r="D892" s="1"/>
      <c r="E892" s="1"/>
      <c r="F892" s="1"/>
      <c r="G892" s="2"/>
      <c r="H892" s="3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2:27" ht="15.75" customHeight="1" x14ac:dyDescent="0.2">
      <c r="B893" s="1"/>
      <c r="C893" s="1"/>
      <c r="D893" s="1"/>
      <c r="E893" s="1"/>
      <c r="F893" s="1"/>
      <c r="G893" s="2"/>
      <c r="H893" s="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2:27" ht="15.75" customHeight="1" x14ac:dyDescent="0.2">
      <c r="B894" s="1"/>
      <c r="C894" s="1"/>
      <c r="D894" s="1"/>
      <c r="E894" s="1"/>
      <c r="F894" s="1"/>
      <c r="G894" s="2"/>
      <c r="H894" s="3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2:27" ht="15.75" customHeight="1" x14ac:dyDescent="0.2">
      <c r="B895" s="1"/>
      <c r="C895" s="1"/>
      <c r="D895" s="1"/>
      <c r="E895" s="1"/>
      <c r="F895" s="1"/>
      <c r="G895" s="2"/>
      <c r="H895" s="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2:27" ht="15.75" customHeight="1" x14ac:dyDescent="0.2">
      <c r="B896" s="1"/>
      <c r="C896" s="1"/>
      <c r="D896" s="1"/>
      <c r="E896" s="1"/>
      <c r="F896" s="1"/>
      <c r="G896" s="2"/>
      <c r="H896" s="3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2:27" ht="15.75" customHeight="1" x14ac:dyDescent="0.2">
      <c r="B897" s="1"/>
      <c r="C897" s="1"/>
      <c r="D897" s="1"/>
      <c r="E897" s="1"/>
      <c r="F897" s="1"/>
      <c r="G897" s="2"/>
      <c r="H897" s="3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2:27" ht="15.75" customHeight="1" x14ac:dyDescent="0.2">
      <c r="B898" s="1"/>
      <c r="C898" s="1"/>
      <c r="D898" s="1"/>
      <c r="E898" s="1"/>
      <c r="F898" s="1"/>
      <c r="G898" s="2"/>
      <c r="H898" s="3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2:27" ht="15.75" customHeight="1" x14ac:dyDescent="0.2">
      <c r="B899" s="1"/>
      <c r="C899" s="1"/>
      <c r="D899" s="1"/>
      <c r="E899" s="1"/>
      <c r="F899" s="1"/>
      <c r="G899" s="2"/>
      <c r="H899" s="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2:27" ht="15.75" customHeight="1" x14ac:dyDescent="0.2">
      <c r="B900" s="1"/>
      <c r="C900" s="1"/>
      <c r="D900" s="1"/>
      <c r="E900" s="1"/>
      <c r="F900" s="1"/>
      <c r="G900" s="2"/>
      <c r="H900" s="3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2:27" ht="15.75" customHeight="1" x14ac:dyDescent="0.2">
      <c r="B901" s="1"/>
      <c r="C901" s="1"/>
      <c r="D901" s="1"/>
      <c r="E901" s="1"/>
      <c r="F901" s="1"/>
      <c r="G901" s="2"/>
      <c r="H901" s="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2:27" ht="15.75" customHeight="1" x14ac:dyDescent="0.2">
      <c r="B902" s="1"/>
      <c r="C902" s="1"/>
      <c r="D902" s="1"/>
      <c r="E902" s="1"/>
      <c r="F902" s="1"/>
      <c r="G902" s="2"/>
      <c r="H902" s="3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2:27" ht="15.75" customHeight="1" x14ac:dyDescent="0.2">
      <c r="B903" s="1"/>
      <c r="C903" s="1"/>
      <c r="D903" s="1"/>
      <c r="E903" s="1"/>
      <c r="F903" s="1"/>
      <c r="G903" s="2"/>
      <c r="H903" s="3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2:27" ht="15.75" customHeight="1" x14ac:dyDescent="0.2">
      <c r="B904" s="1"/>
      <c r="C904" s="1"/>
      <c r="D904" s="1"/>
      <c r="E904" s="1"/>
      <c r="F904" s="1"/>
      <c r="G904" s="2"/>
      <c r="H904" s="3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2:27" ht="15.75" customHeight="1" x14ac:dyDescent="0.2">
      <c r="B905" s="1"/>
      <c r="C905" s="1"/>
      <c r="D905" s="1"/>
      <c r="E905" s="1"/>
      <c r="F905" s="1"/>
      <c r="G905" s="2"/>
      <c r="H905" s="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2:27" ht="15.75" customHeight="1" x14ac:dyDescent="0.2">
      <c r="B906" s="1"/>
      <c r="C906" s="1"/>
      <c r="D906" s="1"/>
      <c r="E906" s="1"/>
      <c r="F906" s="1"/>
      <c r="G906" s="2"/>
      <c r="H906" s="3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2:27" ht="15.75" customHeight="1" x14ac:dyDescent="0.2">
      <c r="B907" s="1"/>
      <c r="C907" s="1"/>
      <c r="D907" s="1"/>
      <c r="E907" s="1"/>
      <c r="F907" s="1"/>
      <c r="G907" s="2"/>
      <c r="H907" s="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2:27" ht="15.75" customHeight="1" x14ac:dyDescent="0.2">
      <c r="B908" s="1"/>
      <c r="C908" s="1"/>
      <c r="D908" s="1"/>
      <c r="E908" s="1"/>
      <c r="F908" s="1"/>
      <c r="G908" s="2"/>
      <c r="H908" s="3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2:27" ht="15.75" customHeight="1" x14ac:dyDescent="0.2">
      <c r="B909" s="1"/>
      <c r="C909" s="1"/>
      <c r="D909" s="1"/>
      <c r="E909" s="1"/>
      <c r="F909" s="1"/>
      <c r="G909" s="2"/>
      <c r="H909" s="3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2:27" ht="15.75" customHeight="1" x14ac:dyDescent="0.2">
      <c r="B910" s="1"/>
      <c r="C910" s="1"/>
      <c r="D910" s="1"/>
      <c r="E910" s="1"/>
      <c r="F910" s="1"/>
      <c r="G910" s="2"/>
      <c r="H910" s="3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2:27" ht="15.75" customHeight="1" x14ac:dyDescent="0.2">
      <c r="B911" s="1"/>
      <c r="C911" s="1"/>
      <c r="D911" s="1"/>
      <c r="E911" s="1"/>
      <c r="F911" s="1"/>
      <c r="G911" s="2"/>
      <c r="H911" s="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2:27" ht="15.75" customHeight="1" x14ac:dyDescent="0.2">
      <c r="B912" s="1"/>
      <c r="C912" s="1"/>
      <c r="D912" s="1"/>
      <c r="E912" s="1"/>
      <c r="F912" s="1"/>
      <c r="G912" s="2"/>
      <c r="H912" s="3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2:27" ht="15.75" customHeight="1" x14ac:dyDescent="0.2">
      <c r="B913" s="1"/>
      <c r="C913" s="1"/>
      <c r="D913" s="1"/>
      <c r="E913" s="1"/>
      <c r="F913" s="1"/>
      <c r="G913" s="2"/>
      <c r="H913" s="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2:27" ht="15.75" customHeight="1" x14ac:dyDescent="0.2">
      <c r="B914" s="1"/>
      <c r="C914" s="1"/>
      <c r="D914" s="1"/>
      <c r="E914" s="1"/>
      <c r="F914" s="1"/>
      <c r="G914" s="2"/>
      <c r="H914" s="3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2:27" ht="15.75" customHeight="1" x14ac:dyDescent="0.2">
      <c r="B915" s="1"/>
      <c r="C915" s="1"/>
      <c r="D915" s="1"/>
      <c r="E915" s="1"/>
      <c r="F915" s="1"/>
      <c r="G915" s="2"/>
      <c r="H915" s="3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2:27" ht="15.75" customHeight="1" x14ac:dyDescent="0.2">
      <c r="B916" s="1"/>
      <c r="C916" s="1"/>
      <c r="D916" s="1"/>
      <c r="E916" s="1"/>
      <c r="F916" s="1"/>
      <c r="G916" s="2"/>
      <c r="H916" s="3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2:27" ht="15.75" customHeight="1" x14ac:dyDescent="0.2">
      <c r="B917" s="1"/>
      <c r="C917" s="1"/>
      <c r="D917" s="1"/>
      <c r="E917" s="1"/>
      <c r="F917" s="1"/>
      <c r="G917" s="2"/>
      <c r="H917" s="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2:27" ht="15.75" customHeight="1" x14ac:dyDescent="0.2">
      <c r="B918" s="1"/>
      <c r="C918" s="1"/>
      <c r="D918" s="1"/>
      <c r="E918" s="1"/>
      <c r="F918" s="1"/>
      <c r="G918" s="2"/>
      <c r="H918" s="3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2:27" ht="15.75" customHeight="1" x14ac:dyDescent="0.2">
      <c r="B919" s="1"/>
      <c r="C919" s="1"/>
      <c r="D919" s="1"/>
      <c r="E919" s="1"/>
      <c r="F919" s="1"/>
      <c r="G919" s="2"/>
      <c r="H919" s="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2:27" ht="15.75" customHeight="1" x14ac:dyDescent="0.2">
      <c r="B920" s="1"/>
      <c r="C920" s="1"/>
      <c r="D920" s="1"/>
      <c r="E920" s="1"/>
      <c r="F920" s="1"/>
      <c r="G920" s="2"/>
      <c r="H920" s="3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2:27" ht="15.75" customHeight="1" x14ac:dyDescent="0.2">
      <c r="B921" s="1"/>
      <c r="C921" s="1"/>
      <c r="D921" s="1"/>
      <c r="E921" s="1"/>
      <c r="F921" s="1"/>
      <c r="G921" s="2"/>
      <c r="H921" s="3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2:27" ht="15.75" customHeight="1" x14ac:dyDescent="0.2">
      <c r="B922" s="1"/>
      <c r="C922" s="1"/>
      <c r="D922" s="1"/>
      <c r="E922" s="1"/>
      <c r="F922" s="1"/>
      <c r="G922" s="2"/>
      <c r="H922" s="3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2:27" ht="15.75" customHeight="1" x14ac:dyDescent="0.2">
      <c r="B923" s="1"/>
      <c r="C923" s="1"/>
      <c r="D923" s="1"/>
      <c r="E923" s="1"/>
      <c r="F923" s="1"/>
      <c r="G923" s="2"/>
      <c r="H923" s="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2:27" ht="15.75" customHeight="1" x14ac:dyDescent="0.2">
      <c r="B924" s="1"/>
      <c r="C924" s="1"/>
      <c r="D924" s="1"/>
      <c r="E924" s="1"/>
      <c r="F924" s="1"/>
      <c r="G924" s="2"/>
      <c r="H924" s="3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2:27" ht="15.75" customHeight="1" x14ac:dyDescent="0.2">
      <c r="B925" s="1"/>
      <c r="C925" s="1"/>
      <c r="D925" s="1"/>
      <c r="E925" s="1"/>
      <c r="F925" s="1"/>
      <c r="G925" s="2"/>
      <c r="H925" s="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2:27" ht="15.75" customHeight="1" x14ac:dyDescent="0.2">
      <c r="B926" s="1"/>
      <c r="C926" s="1"/>
      <c r="D926" s="1"/>
      <c r="E926" s="1"/>
      <c r="F926" s="1"/>
      <c r="G926" s="2"/>
      <c r="H926" s="3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2:27" ht="15.75" customHeight="1" x14ac:dyDescent="0.2">
      <c r="B927" s="1"/>
      <c r="C927" s="1"/>
      <c r="D927" s="1"/>
      <c r="E927" s="1"/>
      <c r="F927" s="1"/>
      <c r="G927" s="2"/>
      <c r="H927" s="3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2:27" ht="15.75" customHeight="1" x14ac:dyDescent="0.2">
      <c r="B928" s="1"/>
      <c r="C928" s="1"/>
      <c r="D928" s="1"/>
      <c r="E928" s="1"/>
      <c r="F928" s="1"/>
      <c r="G928" s="2"/>
      <c r="H928" s="3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2:27" ht="15.75" customHeight="1" x14ac:dyDescent="0.2">
      <c r="B929" s="1"/>
      <c r="C929" s="1"/>
      <c r="D929" s="1"/>
      <c r="E929" s="1"/>
      <c r="F929" s="1"/>
      <c r="G929" s="2"/>
      <c r="H929" s="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2:27" ht="15.75" customHeight="1" x14ac:dyDescent="0.2">
      <c r="B930" s="1"/>
      <c r="C930" s="1"/>
      <c r="D930" s="1"/>
      <c r="E930" s="1"/>
      <c r="F930" s="1"/>
      <c r="G930" s="2"/>
      <c r="H930" s="3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2:27" ht="15.75" customHeight="1" x14ac:dyDescent="0.2">
      <c r="B931" s="1"/>
      <c r="C931" s="1"/>
      <c r="D931" s="1"/>
      <c r="E931" s="1"/>
      <c r="F931" s="1"/>
      <c r="G931" s="2"/>
      <c r="H931" s="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2:27" ht="15.75" customHeight="1" x14ac:dyDescent="0.2">
      <c r="B932" s="1"/>
      <c r="C932" s="1"/>
      <c r="D932" s="1"/>
      <c r="E932" s="1"/>
      <c r="F932" s="1"/>
      <c r="G932" s="2"/>
      <c r="H932" s="3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2:27" ht="15.75" customHeight="1" x14ac:dyDescent="0.2">
      <c r="B933" s="1"/>
      <c r="C933" s="1"/>
      <c r="D933" s="1"/>
      <c r="E933" s="1"/>
      <c r="F933" s="1"/>
      <c r="G933" s="2"/>
      <c r="H933" s="3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2:27" ht="15.75" customHeight="1" x14ac:dyDescent="0.2">
      <c r="B934" s="1"/>
      <c r="C934" s="1"/>
      <c r="D934" s="1"/>
      <c r="E934" s="1"/>
      <c r="F934" s="1"/>
      <c r="G934" s="2"/>
      <c r="H934" s="3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2:27" ht="15.75" customHeight="1" x14ac:dyDescent="0.2">
      <c r="B935" s="1"/>
      <c r="C935" s="1"/>
      <c r="D935" s="1"/>
      <c r="E935" s="1"/>
      <c r="F935" s="1"/>
      <c r="G935" s="2"/>
      <c r="H935" s="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2:27" ht="15.75" customHeight="1" x14ac:dyDescent="0.2">
      <c r="B936" s="1"/>
      <c r="C936" s="1"/>
      <c r="D936" s="1"/>
      <c r="E936" s="1"/>
      <c r="F936" s="1"/>
      <c r="G936" s="2"/>
      <c r="H936" s="3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2:27" ht="15.75" customHeight="1" x14ac:dyDescent="0.2">
      <c r="B937" s="1"/>
      <c r="C937" s="1"/>
      <c r="D937" s="1"/>
      <c r="E937" s="1"/>
      <c r="F937" s="1"/>
      <c r="G937" s="2"/>
      <c r="H937" s="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2:27" ht="15.75" customHeight="1" x14ac:dyDescent="0.2">
      <c r="B938" s="1"/>
      <c r="C938" s="1"/>
      <c r="D938" s="1"/>
      <c r="E938" s="1"/>
      <c r="F938" s="1"/>
      <c r="G938" s="2"/>
      <c r="H938" s="3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2:27" ht="15.75" customHeight="1" x14ac:dyDescent="0.2">
      <c r="B939" s="1"/>
      <c r="C939" s="1"/>
      <c r="D939" s="1"/>
      <c r="E939" s="1"/>
      <c r="F939" s="1"/>
      <c r="G939" s="2"/>
      <c r="H939" s="3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2:27" ht="15.75" customHeight="1" x14ac:dyDescent="0.2">
      <c r="B940" s="1"/>
      <c r="C940" s="1"/>
      <c r="D940" s="1"/>
      <c r="E940" s="1"/>
      <c r="F940" s="1"/>
      <c r="G940" s="2"/>
      <c r="H940" s="3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2:27" ht="15.75" customHeight="1" x14ac:dyDescent="0.2">
      <c r="B941" s="1"/>
      <c r="C941" s="1"/>
      <c r="D941" s="1"/>
      <c r="E941" s="1"/>
      <c r="F941" s="1"/>
      <c r="G941" s="2"/>
      <c r="H941" s="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2:27" ht="15.75" customHeight="1" x14ac:dyDescent="0.2">
      <c r="B942" s="1"/>
      <c r="C942" s="1"/>
      <c r="D942" s="1"/>
      <c r="E942" s="1"/>
      <c r="F942" s="1"/>
      <c r="G942" s="2"/>
      <c r="H942" s="3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2:27" ht="15.75" customHeight="1" x14ac:dyDescent="0.2">
      <c r="B943" s="1"/>
      <c r="C943" s="1"/>
      <c r="D943" s="1"/>
      <c r="E943" s="1"/>
      <c r="F943" s="1"/>
      <c r="G943" s="2"/>
      <c r="H943" s="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2:27" ht="15.75" customHeight="1" x14ac:dyDescent="0.2">
      <c r="B944" s="1"/>
      <c r="C944" s="1"/>
      <c r="D944" s="1"/>
      <c r="E944" s="1"/>
      <c r="F944" s="1"/>
      <c r="G944" s="2"/>
      <c r="H944" s="3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2:27" ht="15.75" customHeight="1" x14ac:dyDescent="0.2">
      <c r="B945" s="1"/>
      <c r="C945" s="1"/>
      <c r="D945" s="1"/>
      <c r="E945" s="1"/>
      <c r="F945" s="1"/>
      <c r="G945" s="2"/>
      <c r="H945" s="3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2:27" ht="15.75" customHeight="1" x14ac:dyDescent="0.2">
      <c r="B946" s="1"/>
      <c r="C946" s="1"/>
      <c r="D946" s="1"/>
      <c r="E946" s="1"/>
      <c r="F946" s="1"/>
      <c r="G946" s="2"/>
      <c r="H946" s="3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2:27" ht="15.75" customHeight="1" x14ac:dyDescent="0.2">
      <c r="B947" s="1"/>
      <c r="C947" s="1"/>
      <c r="D947" s="1"/>
      <c r="E947" s="1"/>
      <c r="F947" s="1"/>
      <c r="G947" s="2"/>
      <c r="H947" s="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2:27" ht="15.75" customHeight="1" x14ac:dyDescent="0.2">
      <c r="B948" s="1"/>
      <c r="C948" s="1"/>
      <c r="D948" s="1"/>
      <c r="E948" s="1"/>
      <c r="F948" s="1"/>
      <c r="G948" s="2"/>
      <c r="H948" s="3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2:27" ht="15.75" customHeight="1" x14ac:dyDescent="0.2">
      <c r="B949" s="1"/>
      <c r="C949" s="1"/>
      <c r="D949" s="1"/>
      <c r="E949" s="1"/>
      <c r="F949" s="1"/>
      <c r="G949" s="2"/>
      <c r="H949" s="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2:27" ht="15.75" customHeight="1" x14ac:dyDescent="0.2">
      <c r="B950" s="1"/>
      <c r="C950" s="1"/>
      <c r="D950" s="1"/>
      <c r="E950" s="1"/>
      <c r="F950" s="1"/>
      <c r="G950" s="2"/>
      <c r="H950" s="3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2:27" ht="15.75" customHeight="1" x14ac:dyDescent="0.2">
      <c r="B951" s="1"/>
      <c r="C951" s="1"/>
      <c r="D951" s="1"/>
      <c r="E951" s="1"/>
      <c r="F951" s="1"/>
      <c r="G951" s="2"/>
      <c r="H951" s="3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2:27" ht="15.75" customHeight="1" x14ac:dyDescent="0.2">
      <c r="B952" s="1"/>
      <c r="C952" s="1"/>
      <c r="D952" s="1"/>
      <c r="E952" s="1"/>
      <c r="F952" s="1"/>
      <c r="G952" s="2"/>
      <c r="H952" s="3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2:27" ht="15.75" customHeight="1" x14ac:dyDescent="0.2">
      <c r="B953" s="1"/>
      <c r="C953" s="1"/>
      <c r="D953" s="1"/>
      <c r="E953" s="1"/>
      <c r="F953" s="1"/>
      <c r="G953" s="2"/>
      <c r="H953" s="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2:27" ht="15.75" customHeight="1" x14ac:dyDescent="0.2">
      <c r="B954" s="1"/>
      <c r="C954" s="1"/>
      <c r="D954" s="1"/>
      <c r="E954" s="1"/>
      <c r="F954" s="1"/>
      <c r="G954" s="2"/>
      <c r="H954" s="3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2:27" ht="15.75" customHeight="1" x14ac:dyDescent="0.2">
      <c r="B955" s="1"/>
      <c r="C955" s="1"/>
      <c r="D955" s="1"/>
      <c r="E955" s="1"/>
      <c r="F955" s="1"/>
      <c r="G955" s="2"/>
      <c r="H955" s="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2:27" ht="15.75" customHeight="1" x14ac:dyDescent="0.2">
      <c r="B956" s="1"/>
      <c r="C956" s="1"/>
      <c r="D956" s="1"/>
      <c r="E956" s="1"/>
      <c r="F956" s="1"/>
      <c r="G956" s="2"/>
      <c r="H956" s="3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2:27" ht="15.75" customHeight="1" x14ac:dyDescent="0.2">
      <c r="B957" s="1"/>
      <c r="C957" s="1"/>
      <c r="D957" s="1"/>
      <c r="E957" s="1"/>
      <c r="F957" s="1"/>
      <c r="G957" s="2"/>
      <c r="H957" s="3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2:27" ht="15.75" customHeight="1" x14ac:dyDescent="0.2">
      <c r="B958" s="1"/>
      <c r="C958" s="1"/>
      <c r="D958" s="1"/>
      <c r="E958" s="1"/>
      <c r="F958" s="1"/>
      <c r="G958" s="2"/>
      <c r="H958" s="3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2:27" ht="15.75" customHeight="1" x14ac:dyDescent="0.2">
      <c r="B959" s="1"/>
      <c r="C959" s="1"/>
      <c r="D959" s="1"/>
      <c r="E959" s="1"/>
      <c r="F959" s="1"/>
      <c r="G959" s="2"/>
      <c r="H959" s="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2:27" ht="15.75" customHeight="1" x14ac:dyDescent="0.2">
      <c r="B960" s="1"/>
      <c r="C960" s="1"/>
      <c r="D960" s="1"/>
      <c r="E960" s="1"/>
      <c r="F960" s="1"/>
      <c r="G960" s="2"/>
      <c r="H960" s="3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2:27" ht="15.75" customHeight="1" x14ac:dyDescent="0.2">
      <c r="B961" s="1"/>
      <c r="C961" s="1"/>
      <c r="D961" s="1"/>
      <c r="E961" s="1"/>
      <c r="F961" s="1"/>
      <c r="G961" s="2"/>
      <c r="H961" s="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2:27" ht="15.75" customHeight="1" x14ac:dyDescent="0.2">
      <c r="B962" s="1"/>
      <c r="C962" s="1"/>
      <c r="D962" s="1"/>
      <c r="E962" s="1"/>
      <c r="F962" s="1"/>
      <c r="G962" s="2"/>
      <c r="H962" s="3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2:27" ht="15.75" customHeight="1" x14ac:dyDescent="0.2">
      <c r="B963" s="1"/>
      <c r="C963" s="1"/>
      <c r="D963" s="1"/>
      <c r="E963" s="1"/>
      <c r="F963" s="1"/>
      <c r="G963" s="2"/>
      <c r="H963" s="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2:27" ht="15.75" customHeight="1" x14ac:dyDescent="0.2">
      <c r="B964" s="1"/>
      <c r="C964" s="1"/>
      <c r="D964" s="1"/>
      <c r="E964" s="1"/>
      <c r="F964" s="1"/>
      <c r="G964" s="2"/>
      <c r="H964" s="3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2:27" ht="15.75" customHeight="1" x14ac:dyDescent="0.2">
      <c r="B965" s="1"/>
      <c r="C965" s="1"/>
      <c r="D965" s="1"/>
      <c r="E965" s="1"/>
      <c r="F965" s="1"/>
      <c r="G965" s="2"/>
      <c r="H965" s="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2:27" ht="15.75" customHeight="1" x14ac:dyDescent="0.2">
      <c r="B966" s="1"/>
      <c r="C966" s="1"/>
      <c r="D966" s="1"/>
      <c r="E966" s="1"/>
      <c r="F966" s="1"/>
      <c r="G966" s="2"/>
      <c r="H966" s="3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2:27" ht="15.75" customHeight="1" x14ac:dyDescent="0.2">
      <c r="B967" s="1"/>
      <c r="C967" s="1"/>
      <c r="D967" s="1"/>
      <c r="E967" s="1"/>
      <c r="F967" s="1"/>
      <c r="G967" s="2"/>
      <c r="H967" s="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2:27" ht="15.75" customHeight="1" x14ac:dyDescent="0.2">
      <c r="B968" s="1"/>
      <c r="C968" s="1"/>
      <c r="D968" s="1"/>
      <c r="E968" s="1"/>
      <c r="F968" s="1"/>
      <c r="G968" s="2"/>
      <c r="H968" s="3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2:27" ht="15.75" customHeight="1" x14ac:dyDescent="0.2">
      <c r="B969" s="1"/>
      <c r="C969" s="1"/>
      <c r="D969" s="1"/>
      <c r="E969" s="1"/>
      <c r="F969" s="1"/>
      <c r="G969" s="2"/>
      <c r="H969" s="3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2:27" ht="15.75" customHeight="1" x14ac:dyDescent="0.2">
      <c r="B970" s="1"/>
      <c r="C970" s="1"/>
      <c r="D970" s="1"/>
      <c r="E970" s="1"/>
      <c r="F970" s="1"/>
      <c r="G970" s="2"/>
      <c r="H970" s="3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2:27" ht="15.75" customHeight="1" x14ac:dyDescent="0.2">
      <c r="B971" s="1"/>
      <c r="C971" s="1"/>
      <c r="D971" s="1"/>
      <c r="E971" s="1"/>
      <c r="F971" s="1"/>
      <c r="G971" s="2"/>
      <c r="H971" s="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2:27" ht="15.75" customHeight="1" x14ac:dyDescent="0.2">
      <c r="B972" s="1"/>
      <c r="C972" s="1"/>
      <c r="D972" s="1"/>
      <c r="E972" s="1"/>
      <c r="F972" s="1"/>
      <c r="G972" s="2"/>
      <c r="H972" s="3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2:27" ht="15.75" customHeight="1" x14ac:dyDescent="0.2">
      <c r="B973" s="1"/>
      <c r="C973" s="1"/>
      <c r="D973" s="1"/>
      <c r="E973" s="1"/>
      <c r="F973" s="1"/>
      <c r="G973" s="2"/>
      <c r="H973" s="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2:27" ht="15.75" customHeight="1" x14ac:dyDescent="0.2">
      <c r="B974" s="1"/>
      <c r="C974" s="1"/>
      <c r="D974" s="1"/>
      <c r="E974" s="1"/>
      <c r="F974" s="1"/>
      <c r="G974" s="2"/>
      <c r="H974" s="3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2:27" ht="15.75" customHeight="1" x14ac:dyDescent="0.2">
      <c r="B975" s="1"/>
      <c r="C975" s="1"/>
      <c r="D975" s="1"/>
      <c r="E975" s="1"/>
      <c r="F975" s="1"/>
      <c r="G975" s="2"/>
      <c r="H975" s="3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2:27" ht="15.75" customHeight="1" x14ac:dyDescent="0.2">
      <c r="B976" s="1"/>
      <c r="C976" s="1"/>
      <c r="D976" s="1"/>
      <c r="E976" s="1"/>
      <c r="F976" s="1"/>
      <c r="G976" s="2"/>
      <c r="H976" s="3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2:27" ht="15.75" customHeight="1" x14ac:dyDescent="0.2">
      <c r="B977" s="1"/>
      <c r="C977" s="1"/>
      <c r="D977" s="1"/>
      <c r="E977" s="1"/>
      <c r="F977" s="1"/>
      <c r="G977" s="2"/>
      <c r="H977" s="3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2:27" ht="15.75" customHeight="1" x14ac:dyDescent="0.2">
      <c r="B978" s="1"/>
      <c r="C978" s="1"/>
      <c r="D978" s="1"/>
      <c r="E978" s="1"/>
      <c r="F978" s="1"/>
      <c r="G978" s="2"/>
      <c r="H978" s="3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2:27" ht="15.75" customHeight="1" x14ac:dyDescent="0.2">
      <c r="B979" s="1"/>
      <c r="C979" s="1"/>
      <c r="D979" s="1"/>
      <c r="E979" s="1"/>
      <c r="F979" s="1"/>
      <c r="G979" s="2"/>
      <c r="H979" s="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2:27" ht="15.75" customHeight="1" x14ac:dyDescent="0.2">
      <c r="B980" s="1"/>
      <c r="C980" s="1"/>
      <c r="D980" s="1"/>
      <c r="E980" s="1"/>
      <c r="F980" s="1"/>
      <c r="G980" s="2"/>
      <c r="H980" s="3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2:27" ht="15.75" customHeight="1" x14ac:dyDescent="0.2">
      <c r="B981" s="1"/>
      <c r="C981" s="1"/>
      <c r="D981" s="1"/>
      <c r="E981" s="1"/>
      <c r="F981" s="1"/>
      <c r="G981" s="2"/>
      <c r="H981" s="3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2:27" ht="15.75" customHeight="1" x14ac:dyDescent="0.2">
      <c r="B982" s="1"/>
      <c r="C982" s="1"/>
      <c r="D982" s="1"/>
      <c r="E982" s="1"/>
      <c r="F982" s="1"/>
      <c r="G982" s="2"/>
      <c r="H982" s="3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2:27" ht="15.75" customHeight="1" x14ac:dyDescent="0.2">
      <c r="B983" s="1"/>
      <c r="C983" s="1"/>
      <c r="D983" s="1"/>
      <c r="E983" s="1"/>
      <c r="F983" s="1"/>
      <c r="G983" s="2"/>
      <c r="H983" s="3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2:27" ht="15.75" customHeight="1" x14ac:dyDescent="0.2">
      <c r="B984" s="1"/>
      <c r="C984" s="1"/>
      <c r="D984" s="1"/>
      <c r="E984" s="1"/>
      <c r="F984" s="1"/>
      <c r="G984" s="2"/>
      <c r="H984" s="3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2:27" ht="15.75" customHeight="1" x14ac:dyDescent="0.2">
      <c r="B985" s="1"/>
      <c r="C985" s="1"/>
      <c r="D985" s="1"/>
      <c r="E985" s="1"/>
      <c r="F985" s="1"/>
      <c r="G985" s="2"/>
      <c r="H985" s="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2:27" ht="15.75" customHeight="1" x14ac:dyDescent="0.2">
      <c r="B986" s="1"/>
      <c r="C986" s="1"/>
      <c r="D986" s="1"/>
      <c r="E986" s="1"/>
      <c r="F986" s="1"/>
      <c r="G986" s="2"/>
      <c r="H986" s="3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2:27" ht="15.75" customHeight="1" x14ac:dyDescent="0.2">
      <c r="B987" s="1"/>
      <c r="C987" s="1"/>
      <c r="D987" s="1"/>
      <c r="E987" s="1"/>
      <c r="F987" s="1"/>
      <c r="G987" s="2"/>
      <c r="H987" s="3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2:27" ht="15.75" customHeight="1" x14ac:dyDescent="0.2">
      <c r="B988" s="1"/>
      <c r="C988" s="1"/>
      <c r="D988" s="1"/>
      <c r="E988" s="1"/>
      <c r="F988" s="1"/>
      <c r="G988" s="2"/>
      <c r="H988" s="3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2:27" ht="15.75" customHeight="1" x14ac:dyDescent="0.2">
      <c r="B989" s="1"/>
      <c r="C989" s="1"/>
      <c r="D989" s="1"/>
      <c r="E989" s="1"/>
      <c r="F989" s="1"/>
      <c r="G989" s="2"/>
      <c r="H989" s="3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2:27" ht="15.75" customHeight="1" x14ac:dyDescent="0.2">
      <c r="B990" s="1"/>
      <c r="C990" s="1"/>
      <c r="D990" s="1"/>
      <c r="E990" s="1"/>
      <c r="F990" s="1"/>
      <c r="G990" s="2"/>
      <c r="H990" s="3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2:27" ht="15.75" customHeight="1" x14ac:dyDescent="0.2">
      <c r="B991" s="1"/>
      <c r="C991" s="1"/>
      <c r="D991" s="1"/>
      <c r="E991" s="1"/>
      <c r="F991" s="1"/>
      <c r="G991" s="2"/>
      <c r="H991" s="3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2:27" ht="15.75" customHeight="1" x14ac:dyDescent="0.2">
      <c r="B992" s="1"/>
      <c r="C992" s="1"/>
      <c r="D992" s="1"/>
      <c r="E992" s="1"/>
      <c r="F992" s="1"/>
      <c r="G992" s="2"/>
      <c r="H992" s="3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2:27" ht="15.75" customHeight="1" x14ac:dyDescent="0.2">
      <c r="B993" s="1"/>
      <c r="C993" s="1"/>
      <c r="D993" s="1"/>
      <c r="E993" s="1"/>
      <c r="F993" s="1"/>
      <c r="G993" s="2"/>
      <c r="H993" s="3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2:27" ht="15.75" customHeight="1" x14ac:dyDescent="0.2">
      <c r="B994" s="1"/>
      <c r="C994" s="1"/>
      <c r="D994" s="1"/>
      <c r="E994" s="1"/>
      <c r="F994" s="1"/>
      <c r="G994" s="2"/>
      <c r="H994" s="3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2:27" ht="15.75" customHeight="1" x14ac:dyDescent="0.2">
      <c r="B995" s="1"/>
      <c r="C995" s="1"/>
      <c r="D995" s="1"/>
      <c r="E995" s="1"/>
      <c r="F995" s="1"/>
      <c r="G995" s="2"/>
      <c r="H995" s="3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2:27" ht="15.75" customHeight="1" x14ac:dyDescent="0.2">
      <c r="B996" s="1"/>
      <c r="C996" s="1"/>
      <c r="D996" s="1"/>
      <c r="E996" s="1"/>
      <c r="F996" s="1"/>
      <c r="G996" s="2"/>
      <c r="H996" s="3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2:27" ht="15.75" customHeight="1" x14ac:dyDescent="0.2">
      <c r="B997" s="1"/>
      <c r="C997" s="1"/>
      <c r="D997" s="1"/>
      <c r="E997" s="1"/>
      <c r="F997" s="1"/>
      <c r="G997" s="2"/>
      <c r="H997" s="3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2:27" ht="15.75" customHeight="1" x14ac:dyDescent="0.2">
      <c r="B998" s="1"/>
      <c r="C998" s="1"/>
      <c r="D998" s="1"/>
      <c r="E998" s="1"/>
      <c r="F998" s="1"/>
      <c r="G998" s="2"/>
      <c r="H998" s="3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2:27" ht="15.75" customHeight="1" x14ac:dyDescent="0.2">
      <c r="B999" s="1"/>
      <c r="C999" s="1"/>
      <c r="D999" s="1"/>
      <c r="E999" s="1"/>
      <c r="F999" s="1"/>
      <c r="G999" s="2"/>
      <c r="H999" s="3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2:27" ht="15.75" customHeight="1" x14ac:dyDescent="0.2">
      <c r="B1000" s="1"/>
      <c r="C1000" s="1"/>
      <c r="D1000" s="1"/>
      <c r="E1000" s="1"/>
      <c r="F1000" s="1"/>
      <c r="G1000" s="2"/>
      <c r="H1000" s="3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2:27" ht="15.75" customHeight="1" x14ac:dyDescent="0.2">
      <c r="B1001" s="1"/>
      <c r="C1001" s="1"/>
      <c r="D1001" s="1"/>
      <c r="E1001" s="1"/>
      <c r="F1001" s="1"/>
      <c r="G1001" s="2"/>
      <c r="H1001" s="3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2:27" ht="15.75" customHeight="1" x14ac:dyDescent="0.2">
      <c r="B1002" s="1"/>
      <c r="C1002" s="1"/>
      <c r="D1002" s="1"/>
      <c r="E1002" s="1"/>
      <c r="F1002" s="1"/>
      <c r="G1002" s="2"/>
      <c r="H1002" s="3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2:27" ht="15.75" customHeight="1" x14ac:dyDescent="0.2">
      <c r="B1003" s="1"/>
      <c r="C1003" s="1"/>
      <c r="D1003" s="1"/>
      <c r="E1003" s="1"/>
      <c r="F1003" s="1"/>
      <c r="G1003" s="2"/>
      <c r="H1003" s="3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</sheetData>
  <conditionalFormatting sqref="C1:C1003">
    <cfRule type="containsText" dxfId="1" priority="3" operator="containsText" text="supressão">
      <formula>NOT(ISERROR(SEARCH(("supressão"),(C1))))</formula>
    </cfRule>
  </conditionalFormatting>
  <conditionalFormatting sqref="C1:C1003">
    <cfRule type="containsText" dxfId="0" priority="4" operator="containsText" text="acréscimo">
      <formula>NOT(ISERROR(SEARCH(("acréscimo"),(C1))))</formula>
    </cfRule>
  </conditionalFormatting>
  <pageMargins left="0.511811024" right="0.511811024" top="0.78740157499999996" bottom="0.78740157499999996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23"/>
  <sheetViews>
    <sheetView topLeftCell="A244" workbookViewId="0">
      <selection activeCell="B158" sqref="B158"/>
    </sheetView>
  </sheetViews>
  <sheetFormatPr defaultColWidth="12.625" defaultRowHeight="15" customHeight="1" x14ac:dyDescent="0.2"/>
  <cols>
    <col min="1" max="1" width="3.625" style="56" customWidth="1"/>
    <col min="2" max="2" width="7.625" customWidth="1"/>
    <col min="3" max="3" width="44.875" customWidth="1"/>
    <col min="4" max="4" width="7.625" customWidth="1"/>
    <col min="5" max="5" width="12" customWidth="1"/>
    <col min="6" max="6" width="11.25" customWidth="1"/>
    <col min="7" max="7" width="12.625" customWidth="1"/>
    <col min="8" max="8" width="13" customWidth="1"/>
    <col min="9" max="9" width="12.5" customWidth="1"/>
    <col min="10" max="10" width="11.25" bestFit="1" customWidth="1"/>
    <col min="11" max="11" width="12.75" bestFit="1" customWidth="1"/>
    <col min="12" max="12" width="7.625" customWidth="1"/>
    <col min="13" max="13" width="10.5" customWidth="1"/>
    <col min="14" max="26" width="7.625" customWidth="1"/>
  </cols>
  <sheetData>
    <row r="1" spans="1:25" x14ac:dyDescent="0.2">
      <c r="A1" s="81"/>
      <c r="B1" s="81"/>
      <c r="C1" s="81"/>
      <c r="D1" s="81"/>
      <c r="E1" s="81"/>
      <c r="F1" s="81"/>
      <c r="G1" s="81"/>
      <c r="H1" s="52"/>
      <c r="I1" s="52"/>
      <c r="J1" s="81"/>
      <c r="K1" s="81"/>
      <c r="L1" s="81"/>
      <c r="M1" s="81"/>
      <c r="N1" s="56"/>
      <c r="O1" s="56"/>
      <c r="P1" s="56"/>
      <c r="Q1" s="56"/>
      <c r="R1" s="56"/>
      <c r="S1" s="56"/>
      <c r="T1" s="56"/>
      <c r="U1" s="56"/>
    </row>
    <row r="2" spans="1:25" ht="15.75" thickBot="1" x14ac:dyDescent="0.3">
      <c r="A2" s="81"/>
      <c r="B2" s="342" t="s">
        <v>1</v>
      </c>
      <c r="C2" s="343"/>
      <c r="D2" s="343"/>
      <c r="E2" s="343"/>
      <c r="F2" s="343"/>
      <c r="G2" s="344"/>
      <c r="H2" s="52"/>
      <c r="I2" s="52"/>
      <c r="J2" s="81"/>
      <c r="K2" s="81"/>
      <c r="L2" s="81"/>
      <c r="M2" s="81"/>
      <c r="N2" s="56"/>
      <c r="O2" s="56"/>
      <c r="P2" s="56"/>
      <c r="Q2" s="56"/>
      <c r="R2" s="56"/>
      <c r="S2" s="56"/>
      <c r="T2" s="56"/>
      <c r="U2" s="56"/>
    </row>
    <row r="3" spans="1:25" ht="15.75" thickBot="1" x14ac:dyDescent="0.3">
      <c r="B3" s="4" t="s">
        <v>9</v>
      </c>
      <c r="C3" s="4"/>
      <c r="D3" s="4"/>
      <c r="E3" s="4"/>
      <c r="F3" s="4"/>
      <c r="G3" s="4"/>
      <c r="H3" s="45"/>
      <c r="I3" s="45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</row>
    <row r="4" spans="1:25" ht="30" x14ac:dyDescent="0.2">
      <c r="B4" s="5" t="s">
        <v>11</v>
      </c>
      <c r="C4" s="6" t="s">
        <v>15</v>
      </c>
      <c r="D4" s="6" t="s">
        <v>16</v>
      </c>
      <c r="E4" s="6" t="s">
        <v>17</v>
      </c>
      <c r="F4" s="6" t="s">
        <v>18</v>
      </c>
      <c r="G4" s="6" t="s">
        <v>19</v>
      </c>
      <c r="H4" s="82"/>
      <c r="I4" s="45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</row>
    <row r="5" spans="1:25" x14ac:dyDescent="0.25">
      <c r="B5" s="7">
        <v>23</v>
      </c>
      <c r="C5" s="8" t="s">
        <v>20</v>
      </c>
      <c r="D5" s="7">
        <v>4</v>
      </c>
      <c r="E5" s="9">
        <v>2854.07</v>
      </c>
      <c r="F5" s="9">
        <f t="shared" ref="F5:F12" si="0">D5*E5</f>
        <v>11416.28</v>
      </c>
      <c r="G5" s="9">
        <f t="shared" ref="G5:G13" si="1">12*F5</f>
        <v>136995.36000000002</v>
      </c>
      <c r="H5" s="45"/>
      <c r="I5" s="45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</row>
    <row r="6" spans="1:25" x14ac:dyDescent="0.25">
      <c r="B6" s="7">
        <v>24</v>
      </c>
      <c r="C6" s="8" t="s">
        <v>21</v>
      </c>
      <c r="D6" s="7">
        <v>1</v>
      </c>
      <c r="E6" s="9">
        <v>3416.57</v>
      </c>
      <c r="F6" s="9">
        <f t="shared" si="0"/>
        <v>3416.57</v>
      </c>
      <c r="G6" s="9">
        <f t="shared" si="1"/>
        <v>40998.840000000004</v>
      </c>
      <c r="H6" s="45"/>
      <c r="I6" s="45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</row>
    <row r="7" spans="1:25" x14ac:dyDescent="0.25">
      <c r="B7" s="7">
        <v>25</v>
      </c>
      <c r="C7" s="8" t="s">
        <v>22</v>
      </c>
      <c r="D7" s="7">
        <v>1</v>
      </c>
      <c r="E7" s="9">
        <v>3416.66</v>
      </c>
      <c r="F7" s="9">
        <f t="shared" si="0"/>
        <v>3416.66</v>
      </c>
      <c r="G7" s="9">
        <f t="shared" si="1"/>
        <v>40999.919999999998</v>
      </c>
      <c r="H7" s="45"/>
      <c r="I7" s="45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</row>
    <row r="8" spans="1:25" x14ac:dyDescent="0.25">
      <c r="B8" s="7">
        <v>26</v>
      </c>
      <c r="C8" s="8" t="s">
        <v>23</v>
      </c>
      <c r="D8" s="7">
        <v>1</v>
      </c>
      <c r="E8" s="9">
        <v>3558.29</v>
      </c>
      <c r="F8" s="9">
        <f t="shared" si="0"/>
        <v>3558.29</v>
      </c>
      <c r="G8" s="9">
        <f t="shared" si="1"/>
        <v>42699.479999999996</v>
      </c>
      <c r="H8" s="45"/>
      <c r="I8" s="45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</row>
    <row r="9" spans="1:25" x14ac:dyDescent="0.25">
      <c r="B9" s="7">
        <v>27</v>
      </c>
      <c r="C9" s="8" t="s">
        <v>24</v>
      </c>
      <c r="D9" s="7">
        <v>1</v>
      </c>
      <c r="E9" s="9">
        <v>3249.77</v>
      </c>
      <c r="F9" s="9">
        <f t="shared" si="0"/>
        <v>3249.77</v>
      </c>
      <c r="G9" s="9">
        <f t="shared" si="1"/>
        <v>38997.24</v>
      </c>
      <c r="H9" s="45"/>
      <c r="I9" s="45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</row>
    <row r="10" spans="1:25" x14ac:dyDescent="0.25">
      <c r="B10" s="7">
        <v>28</v>
      </c>
      <c r="C10" s="8" t="s">
        <v>25</v>
      </c>
      <c r="D10" s="7">
        <v>1</v>
      </c>
      <c r="E10" s="9">
        <v>6916.36</v>
      </c>
      <c r="F10" s="9">
        <f t="shared" si="0"/>
        <v>6916.36</v>
      </c>
      <c r="G10" s="9">
        <f t="shared" si="1"/>
        <v>82996.319999999992</v>
      </c>
      <c r="H10" s="45"/>
      <c r="I10" s="45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</row>
    <row r="11" spans="1:25" x14ac:dyDescent="0.25">
      <c r="B11" s="7">
        <v>29</v>
      </c>
      <c r="C11" s="8" t="s">
        <v>26</v>
      </c>
      <c r="D11" s="7">
        <v>1</v>
      </c>
      <c r="E11" s="9">
        <v>7583.3</v>
      </c>
      <c r="F11" s="9">
        <f t="shared" si="0"/>
        <v>7583.3</v>
      </c>
      <c r="G11" s="9">
        <f t="shared" si="1"/>
        <v>90999.6</v>
      </c>
      <c r="H11" s="45"/>
      <c r="I11" s="45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</row>
    <row r="12" spans="1:25" x14ac:dyDescent="0.25">
      <c r="B12" s="7">
        <v>30</v>
      </c>
      <c r="C12" s="8" t="s">
        <v>27</v>
      </c>
      <c r="D12" s="7">
        <v>1</v>
      </c>
      <c r="E12" s="9">
        <v>2833.28</v>
      </c>
      <c r="F12" s="9">
        <f t="shared" si="0"/>
        <v>2833.28</v>
      </c>
      <c r="G12" s="9">
        <f t="shared" si="1"/>
        <v>33999.360000000001</v>
      </c>
      <c r="H12" s="45"/>
      <c r="I12" s="45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</row>
    <row r="13" spans="1:25" x14ac:dyDescent="0.25">
      <c r="B13" s="7">
        <v>31</v>
      </c>
      <c r="C13" s="8" t="s">
        <v>28</v>
      </c>
      <c r="D13" s="8"/>
      <c r="E13" s="9">
        <v>3388.2</v>
      </c>
      <c r="F13" s="9">
        <f>E13</f>
        <v>3388.2</v>
      </c>
      <c r="G13" s="9">
        <f t="shared" si="1"/>
        <v>40658.399999999994</v>
      </c>
      <c r="H13" s="45"/>
      <c r="I13" s="45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</row>
    <row r="14" spans="1:25" x14ac:dyDescent="0.25">
      <c r="B14" s="7" t="s">
        <v>29</v>
      </c>
      <c r="C14" s="8"/>
      <c r="D14" s="7">
        <f>SUM(D5:D13)</f>
        <v>11</v>
      </c>
      <c r="E14" s="9"/>
      <c r="F14" s="10">
        <f t="shared" ref="F14:G14" si="2">SUM(F5:F13)</f>
        <v>45778.71</v>
      </c>
      <c r="G14" s="10">
        <f t="shared" si="2"/>
        <v>549344.52</v>
      </c>
      <c r="H14" s="45"/>
      <c r="I14" s="45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</row>
    <row r="15" spans="1:25" s="56" customFormat="1" ht="15.75" thickBot="1" x14ac:dyDescent="0.25">
      <c r="H15" s="45"/>
      <c r="I15" s="45"/>
    </row>
    <row r="16" spans="1:25" ht="15.75" thickBot="1" x14ac:dyDescent="0.3">
      <c r="B16" s="345" t="s">
        <v>88</v>
      </c>
      <c r="C16" s="346"/>
      <c r="D16" s="346"/>
      <c r="E16" s="346"/>
      <c r="F16" s="346"/>
      <c r="G16" s="347"/>
      <c r="H16" s="45"/>
      <c r="I16" s="45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</row>
    <row r="17" spans="1:29" ht="45.75" thickBot="1" x14ac:dyDescent="0.25">
      <c r="B17" s="11" t="s">
        <v>11</v>
      </c>
      <c r="C17" s="12" t="s">
        <v>15</v>
      </c>
      <c r="D17" s="6" t="s">
        <v>16</v>
      </c>
      <c r="E17" s="13" t="s">
        <v>17</v>
      </c>
      <c r="F17" s="13" t="s">
        <v>18</v>
      </c>
      <c r="G17" s="89" t="s">
        <v>19</v>
      </c>
      <c r="H17" s="93" t="s">
        <v>86</v>
      </c>
      <c r="I17" s="94" t="s">
        <v>87</v>
      </c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</row>
    <row r="18" spans="1:29" ht="15.75" thickBot="1" x14ac:dyDescent="0.25">
      <c r="B18" s="14">
        <v>23</v>
      </c>
      <c r="C18" s="15" t="s">
        <v>20</v>
      </c>
      <c r="D18" s="16">
        <v>4</v>
      </c>
      <c r="E18" s="17">
        <v>2854.07</v>
      </c>
      <c r="F18" s="17">
        <f t="shared" ref="F18:F25" si="3">D18*E18</f>
        <v>11416.28</v>
      </c>
      <c r="G18" s="90">
        <f t="shared" ref="G18:G26" si="4">12*F18</f>
        <v>136995.36000000002</v>
      </c>
      <c r="H18" s="95">
        <f>F18-F5</f>
        <v>0</v>
      </c>
      <c r="I18" s="96">
        <f>G18-G5</f>
        <v>0</v>
      </c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</row>
    <row r="19" spans="1:29" ht="15.75" thickBot="1" x14ac:dyDescent="0.25">
      <c r="B19" s="14">
        <v>24</v>
      </c>
      <c r="C19" s="15" t="s">
        <v>21</v>
      </c>
      <c r="D19" s="16">
        <v>1</v>
      </c>
      <c r="E19" s="17">
        <v>3416.57</v>
      </c>
      <c r="F19" s="17">
        <f t="shared" si="3"/>
        <v>3416.57</v>
      </c>
      <c r="G19" s="90">
        <f t="shared" si="4"/>
        <v>40998.840000000004</v>
      </c>
      <c r="H19" s="95">
        <f t="shared" ref="H19:H27" si="5">F19-F6</f>
        <v>0</v>
      </c>
      <c r="I19" s="96">
        <f t="shared" ref="I19:I27" si="6">G19-G6</f>
        <v>0</v>
      </c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</row>
    <row r="20" spans="1:29" ht="15.75" thickBot="1" x14ac:dyDescent="0.25">
      <c r="B20" s="14">
        <v>25</v>
      </c>
      <c r="C20" s="18" t="s">
        <v>22</v>
      </c>
      <c r="D20" s="19">
        <v>1</v>
      </c>
      <c r="E20" s="17">
        <v>3416.66</v>
      </c>
      <c r="F20" s="17">
        <f t="shared" si="3"/>
        <v>3416.66</v>
      </c>
      <c r="G20" s="90">
        <f t="shared" si="4"/>
        <v>40999.919999999998</v>
      </c>
      <c r="H20" s="95">
        <f t="shared" si="5"/>
        <v>0</v>
      </c>
      <c r="I20" s="96">
        <f t="shared" si="6"/>
        <v>0</v>
      </c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</row>
    <row r="21" spans="1:29" ht="15.75" customHeight="1" thickBot="1" x14ac:dyDescent="0.25">
      <c r="B21" s="14">
        <v>26</v>
      </c>
      <c r="C21" s="15" t="s">
        <v>23</v>
      </c>
      <c r="D21" s="16">
        <v>1</v>
      </c>
      <c r="E21" s="17">
        <v>3558.29</v>
      </c>
      <c r="F21" s="17">
        <f t="shared" si="3"/>
        <v>3558.29</v>
      </c>
      <c r="G21" s="90">
        <f t="shared" si="4"/>
        <v>42699.479999999996</v>
      </c>
      <c r="H21" s="95">
        <f t="shared" si="5"/>
        <v>0</v>
      </c>
      <c r="I21" s="96">
        <f t="shared" si="6"/>
        <v>0</v>
      </c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</row>
    <row r="22" spans="1:29" ht="15.75" customHeight="1" thickBot="1" x14ac:dyDescent="0.25">
      <c r="B22" s="14">
        <v>27</v>
      </c>
      <c r="C22" s="15" t="s">
        <v>24</v>
      </c>
      <c r="D22" s="16">
        <v>1</v>
      </c>
      <c r="E22" s="17">
        <v>3249.77</v>
      </c>
      <c r="F22" s="17">
        <f t="shared" si="3"/>
        <v>3249.77</v>
      </c>
      <c r="G22" s="90">
        <f t="shared" si="4"/>
        <v>38997.24</v>
      </c>
      <c r="H22" s="95">
        <f t="shared" si="5"/>
        <v>0</v>
      </c>
      <c r="I22" s="96">
        <f t="shared" si="6"/>
        <v>0</v>
      </c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</row>
    <row r="23" spans="1:29" ht="15.75" customHeight="1" thickBot="1" x14ac:dyDescent="0.25">
      <c r="B23" s="14">
        <v>28</v>
      </c>
      <c r="C23" s="15" t="s">
        <v>25</v>
      </c>
      <c r="D23" s="16">
        <v>1</v>
      </c>
      <c r="E23" s="17">
        <v>6916.36</v>
      </c>
      <c r="F23" s="17">
        <f t="shared" si="3"/>
        <v>6916.36</v>
      </c>
      <c r="G23" s="90">
        <f t="shared" si="4"/>
        <v>82996.319999999992</v>
      </c>
      <c r="H23" s="95">
        <f t="shared" si="5"/>
        <v>0</v>
      </c>
      <c r="I23" s="96">
        <f t="shared" si="6"/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</row>
    <row r="24" spans="1:29" ht="15.75" customHeight="1" thickBot="1" x14ac:dyDescent="0.25">
      <c r="B24" s="20">
        <v>29</v>
      </c>
      <c r="C24" s="21" t="s">
        <v>26</v>
      </c>
      <c r="D24" s="22">
        <v>2</v>
      </c>
      <c r="E24" s="23">
        <v>7583.3</v>
      </c>
      <c r="F24" s="23">
        <f t="shared" si="3"/>
        <v>15166.6</v>
      </c>
      <c r="G24" s="91">
        <f t="shared" si="4"/>
        <v>181999.2</v>
      </c>
      <c r="H24" s="95">
        <f t="shared" si="5"/>
        <v>7583.3</v>
      </c>
      <c r="I24" s="96">
        <f t="shared" si="6"/>
        <v>90999.6</v>
      </c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</row>
    <row r="25" spans="1:29" ht="15.75" customHeight="1" thickBot="1" x14ac:dyDescent="0.25">
      <c r="B25" s="14">
        <v>30</v>
      </c>
      <c r="C25" s="15" t="s">
        <v>27</v>
      </c>
      <c r="D25" s="16">
        <v>1</v>
      </c>
      <c r="E25" s="17">
        <v>2833.28</v>
      </c>
      <c r="F25" s="17">
        <f t="shared" si="3"/>
        <v>2833.28</v>
      </c>
      <c r="G25" s="90">
        <f t="shared" si="4"/>
        <v>33999.360000000001</v>
      </c>
      <c r="H25" s="95">
        <f t="shared" si="5"/>
        <v>0</v>
      </c>
      <c r="I25" s="96">
        <f t="shared" si="6"/>
        <v>0</v>
      </c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</row>
    <row r="26" spans="1:29" ht="15.75" customHeight="1" thickBot="1" x14ac:dyDescent="0.25">
      <c r="B26" s="14">
        <v>31</v>
      </c>
      <c r="C26" s="15" t="s">
        <v>28</v>
      </c>
      <c r="D26" s="16"/>
      <c r="E26" s="17">
        <v>3388.2</v>
      </c>
      <c r="F26" s="17">
        <f>E26</f>
        <v>3388.2</v>
      </c>
      <c r="G26" s="90">
        <f t="shared" si="4"/>
        <v>40658.399999999994</v>
      </c>
      <c r="H26" s="95">
        <f t="shared" si="5"/>
        <v>0</v>
      </c>
      <c r="I26" s="96">
        <f t="shared" si="6"/>
        <v>0</v>
      </c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</row>
    <row r="27" spans="1:29" ht="15.75" customHeight="1" thickBot="1" x14ac:dyDescent="0.25">
      <c r="B27" s="348" t="s">
        <v>29</v>
      </c>
      <c r="C27" s="347"/>
      <c r="D27" s="24">
        <f>SUM(D18:D26)</f>
        <v>12</v>
      </c>
      <c r="E27" s="25"/>
      <c r="F27" s="26">
        <f t="shared" ref="F27:G27" si="7">SUM(F18:F26)</f>
        <v>53362.01</v>
      </c>
      <c r="G27" s="92">
        <f t="shared" si="7"/>
        <v>640344.12</v>
      </c>
      <c r="H27" s="95">
        <f t="shared" si="5"/>
        <v>7583.3000000000029</v>
      </c>
      <c r="I27" s="96">
        <f t="shared" si="6"/>
        <v>90999.599999999977</v>
      </c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</row>
    <row r="28" spans="1:29" s="43" customFormat="1" ht="15.75" customHeight="1" x14ac:dyDescent="0.2">
      <c r="A28" s="56"/>
      <c r="B28" s="84"/>
      <c r="C28" s="85"/>
      <c r="D28" s="86"/>
      <c r="E28" s="87"/>
      <c r="F28" s="99">
        <f>F27-F14</f>
        <v>7583.3000000000029</v>
      </c>
      <c r="G28" s="99">
        <f>G27-G14</f>
        <v>90999.599999999977</v>
      </c>
      <c r="H28" s="88"/>
      <c r="I28" s="88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</row>
    <row r="29" spans="1:29" ht="15.75" customHeight="1" thickBot="1" x14ac:dyDescent="0.25">
      <c r="B29" s="56"/>
      <c r="C29" s="56"/>
      <c r="D29" s="56"/>
      <c r="E29" s="56"/>
      <c r="F29" s="56"/>
      <c r="G29" s="56"/>
      <c r="H29" s="45"/>
      <c r="I29" s="45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</row>
    <row r="30" spans="1:29" ht="15.75" customHeight="1" thickBot="1" x14ac:dyDescent="0.3">
      <c r="B30" s="345" t="s">
        <v>90</v>
      </c>
      <c r="C30" s="346"/>
      <c r="D30" s="346"/>
      <c r="E30" s="346"/>
      <c r="F30" s="346"/>
      <c r="G30" s="347"/>
      <c r="H30" s="45"/>
      <c r="I30" s="45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</row>
    <row r="31" spans="1:29" ht="60.75" thickBot="1" x14ac:dyDescent="0.25">
      <c r="B31" s="11" t="s">
        <v>11</v>
      </c>
      <c r="C31" s="12" t="s">
        <v>15</v>
      </c>
      <c r="D31" s="6" t="s">
        <v>16</v>
      </c>
      <c r="E31" s="13" t="s">
        <v>17</v>
      </c>
      <c r="F31" s="13" t="s">
        <v>18</v>
      </c>
      <c r="G31" s="89" t="s">
        <v>19</v>
      </c>
      <c r="H31" s="93" t="s">
        <v>89</v>
      </c>
      <c r="I31" s="94" t="s">
        <v>87</v>
      </c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</row>
    <row r="32" spans="1:29" ht="15.75" customHeight="1" thickBot="1" x14ac:dyDescent="0.25">
      <c r="B32" s="14">
        <v>23</v>
      </c>
      <c r="C32" s="15" t="s">
        <v>20</v>
      </c>
      <c r="D32" s="16">
        <v>4</v>
      </c>
      <c r="E32" s="17">
        <v>2854.07</v>
      </c>
      <c r="F32" s="17">
        <f t="shared" ref="F32:F39" si="8">D32*E32</f>
        <v>11416.28</v>
      </c>
      <c r="G32" s="90">
        <f t="shared" ref="G32:G40" si="9">12*F32</f>
        <v>136995.36000000002</v>
      </c>
      <c r="H32" s="95">
        <f>F32-F18</f>
        <v>0</v>
      </c>
      <c r="I32" s="96">
        <f>G32-G18</f>
        <v>0</v>
      </c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</row>
    <row r="33" spans="1:29" ht="15.75" customHeight="1" thickBot="1" x14ac:dyDescent="0.25">
      <c r="B33" s="14">
        <v>24</v>
      </c>
      <c r="C33" s="15" t="s">
        <v>21</v>
      </c>
      <c r="D33" s="16">
        <v>1</v>
      </c>
      <c r="E33" s="17">
        <v>3416.57</v>
      </c>
      <c r="F33" s="17">
        <f t="shared" si="8"/>
        <v>3416.57</v>
      </c>
      <c r="G33" s="90">
        <f t="shared" si="9"/>
        <v>40998.840000000004</v>
      </c>
      <c r="H33" s="95">
        <f t="shared" ref="H33:H41" si="10">F33-F19</f>
        <v>0</v>
      </c>
      <c r="I33" s="96">
        <f t="shared" ref="I33:I41" si="11">G33-G19</f>
        <v>0</v>
      </c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</row>
    <row r="34" spans="1:29" ht="15.75" customHeight="1" thickBot="1" x14ac:dyDescent="0.25">
      <c r="B34" s="14">
        <v>25</v>
      </c>
      <c r="C34" s="18" t="s">
        <v>22</v>
      </c>
      <c r="D34" s="19">
        <v>1</v>
      </c>
      <c r="E34" s="17">
        <v>3416.66</v>
      </c>
      <c r="F34" s="17">
        <f t="shared" si="8"/>
        <v>3416.66</v>
      </c>
      <c r="G34" s="90">
        <f t="shared" si="9"/>
        <v>40999.919999999998</v>
      </c>
      <c r="H34" s="95">
        <f t="shared" si="10"/>
        <v>0</v>
      </c>
      <c r="I34" s="96">
        <f t="shared" si="11"/>
        <v>0</v>
      </c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</row>
    <row r="35" spans="1:29" ht="15.75" customHeight="1" thickBot="1" x14ac:dyDescent="0.25">
      <c r="B35" s="14">
        <v>26</v>
      </c>
      <c r="C35" s="15" t="s">
        <v>23</v>
      </c>
      <c r="D35" s="16">
        <v>1</v>
      </c>
      <c r="E35" s="17">
        <v>3558.29</v>
      </c>
      <c r="F35" s="17">
        <f t="shared" si="8"/>
        <v>3558.29</v>
      </c>
      <c r="G35" s="90">
        <f t="shared" si="9"/>
        <v>42699.479999999996</v>
      </c>
      <c r="H35" s="95">
        <f t="shared" si="10"/>
        <v>0</v>
      </c>
      <c r="I35" s="96">
        <f t="shared" si="11"/>
        <v>0</v>
      </c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</row>
    <row r="36" spans="1:29" ht="15.75" customHeight="1" thickBot="1" x14ac:dyDescent="0.25">
      <c r="B36" s="20">
        <v>27</v>
      </c>
      <c r="C36" s="21" t="s">
        <v>24</v>
      </c>
      <c r="D36" s="22">
        <v>2</v>
      </c>
      <c r="E36" s="23">
        <v>3249.77</v>
      </c>
      <c r="F36" s="23">
        <f t="shared" si="8"/>
        <v>6499.54</v>
      </c>
      <c r="G36" s="91">
        <f t="shared" si="9"/>
        <v>77994.48</v>
      </c>
      <c r="H36" s="95">
        <f t="shared" si="10"/>
        <v>3249.77</v>
      </c>
      <c r="I36" s="96">
        <f t="shared" si="11"/>
        <v>38997.24</v>
      </c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</row>
    <row r="37" spans="1:29" ht="15.75" customHeight="1" thickBot="1" x14ac:dyDescent="0.25">
      <c r="B37" s="14">
        <v>28</v>
      </c>
      <c r="C37" s="15" t="s">
        <v>25</v>
      </c>
      <c r="D37" s="16">
        <v>1</v>
      </c>
      <c r="E37" s="17">
        <v>6916.36</v>
      </c>
      <c r="F37" s="17">
        <f t="shared" si="8"/>
        <v>6916.36</v>
      </c>
      <c r="G37" s="90">
        <f t="shared" si="9"/>
        <v>82996.319999999992</v>
      </c>
      <c r="H37" s="95">
        <f t="shared" si="10"/>
        <v>0</v>
      </c>
      <c r="I37" s="96">
        <f t="shared" si="11"/>
        <v>0</v>
      </c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</row>
    <row r="38" spans="1:29" ht="15.75" customHeight="1" thickBot="1" x14ac:dyDescent="0.25">
      <c r="B38" s="14">
        <v>29</v>
      </c>
      <c r="C38" s="15" t="s">
        <v>26</v>
      </c>
      <c r="D38" s="16">
        <v>2</v>
      </c>
      <c r="E38" s="17">
        <v>7583.3</v>
      </c>
      <c r="F38" s="17">
        <f t="shared" si="8"/>
        <v>15166.6</v>
      </c>
      <c r="G38" s="90">
        <f t="shared" si="9"/>
        <v>181999.2</v>
      </c>
      <c r="H38" s="95">
        <f t="shared" si="10"/>
        <v>0</v>
      </c>
      <c r="I38" s="96">
        <f t="shared" si="11"/>
        <v>0</v>
      </c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</row>
    <row r="39" spans="1:29" ht="15.75" customHeight="1" thickBot="1" x14ac:dyDescent="0.25">
      <c r="B39" s="14">
        <v>30</v>
      </c>
      <c r="C39" s="15" t="s">
        <v>27</v>
      </c>
      <c r="D39" s="16">
        <v>1</v>
      </c>
      <c r="E39" s="17">
        <v>2833.28</v>
      </c>
      <c r="F39" s="17">
        <f t="shared" si="8"/>
        <v>2833.28</v>
      </c>
      <c r="G39" s="90">
        <f t="shared" si="9"/>
        <v>33999.360000000001</v>
      </c>
      <c r="H39" s="95">
        <f t="shared" si="10"/>
        <v>0</v>
      </c>
      <c r="I39" s="96">
        <f t="shared" si="11"/>
        <v>0</v>
      </c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</row>
    <row r="40" spans="1:29" ht="15.75" customHeight="1" thickBot="1" x14ac:dyDescent="0.25">
      <c r="B40" s="14">
        <v>31</v>
      </c>
      <c r="C40" s="15" t="s">
        <v>28</v>
      </c>
      <c r="D40" s="16"/>
      <c r="E40" s="17">
        <v>3388.2</v>
      </c>
      <c r="F40" s="17">
        <f>E40</f>
        <v>3388.2</v>
      </c>
      <c r="G40" s="90">
        <f t="shared" si="9"/>
        <v>40658.399999999994</v>
      </c>
      <c r="H40" s="95">
        <f t="shared" si="10"/>
        <v>0</v>
      </c>
      <c r="I40" s="96">
        <f t="shared" si="11"/>
        <v>0</v>
      </c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</row>
    <row r="41" spans="1:29" ht="15.75" customHeight="1" thickBot="1" x14ac:dyDescent="0.25">
      <c r="B41" s="348" t="s">
        <v>29</v>
      </c>
      <c r="C41" s="347"/>
      <c r="D41" s="24">
        <f>SUM(D32:D40)</f>
        <v>13</v>
      </c>
      <c r="E41" s="25"/>
      <c r="F41" s="26">
        <f t="shared" ref="F41:G41" si="12">SUM(F32:F40)</f>
        <v>56611.78</v>
      </c>
      <c r="G41" s="92">
        <f t="shared" si="12"/>
        <v>679341.36</v>
      </c>
      <c r="H41" s="97">
        <f t="shared" si="10"/>
        <v>3249.7699999999968</v>
      </c>
      <c r="I41" s="98">
        <f t="shared" si="11"/>
        <v>38997.239999999991</v>
      </c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</row>
    <row r="42" spans="1:29" s="43" customFormat="1" ht="15.75" customHeight="1" x14ac:dyDescent="0.2">
      <c r="A42" s="56"/>
      <c r="B42" s="84"/>
      <c r="C42" s="85"/>
      <c r="D42" s="86"/>
      <c r="E42" s="87"/>
      <c r="F42" s="99">
        <f>F41-F27</f>
        <v>3249.7699999999968</v>
      </c>
      <c r="G42" s="99">
        <f>G41-G27</f>
        <v>38997.239999999991</v>
      </c>
      <c r="H42" s="100"/>
      <c r="I42" s="100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</row>
    <row r="43" spans="1:29" ht="15.75" customHeight="1" thickBot="1" x14ac:dyDescent="0.25">
      <c r="B43" s="56"/>
      <c r="C43" s="56"/>
      <c r="D43" s="56"/>
      <c r="E43" s="56"/>
      <c r="F43" s="56"/>
      <c r="G43" s="56"/>
      <c r="H43" s="45"/>
      <c r="I43" s="45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</row>
    <row r="44" spans="1:29" ht="15.75" customHeight="1" thickBot="1" x14ac:dyDescent="0.3">
      <c r="B44" s="349" t="s">
        <v>141</v>
      </c>
      <c r="C44" s="350"/>
      <c r="D44" s="350"/>
      <c r="E44" s="350"/>
      <c r="F44" s="350"/>
      <c r="G44" s="351"/>
      <c r="H44" s="52"/>
      <c r="I44" s="45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</row>
    <row r="45" spans="1:29" ht="60.75" thickBot="1" x14ac:dyDescent="0.25">
      <c r="B45" s="111" t="s">
        <v>11</v>
      </c>
      <c r="C45" s="12" t="s">
        <v>15</v>
      </c>
      <c r="D45" s="6" t="s">
        <v>16</v>
      </c>
      <c r="E45" s="13" t="s">
        <v>17</v>
      </c>
      <c r="F45" s="13" t="s">
        <v>18</v>
      </c>
      <c r="G45" s="89" t="s">
        <v>19</v>
      </c>
      <c r="H45" s="93" t="s">
        <v>89</v>
      </c>
      <c r="I45" s="94" t="s">
        <v>87</v>
      </c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</row>
    <row r="46" spans="1:29" ht="15.75" customHeight="1" thickBot="1" x14ac:dyDescent="0.25">
      <c r="B46" s="115">
        <v>23</v>
      </c>
      <c r="C46" s="116" t="s">
        <v>20</v>
      </c>
      <c r="D46" s="117">
        <v>4</v>
      </c>
      <c r="E46" s="118">
        <v>2854.07</v>
      </c>
      <c r="F46" s="118">
        <f t="shared" ref="F46:F53" si="13">D46*E46</f>
        <v>11416.28</v>
      </c>
      <c r="G46" s="90">
        <f t="shared" ref="G46:G55" si="14">12*F46</f>
        <v>136995.36000000002</v>
      </c>
      <c r="H46" s="102">
        <f>F46-F32</f>
        <v>0</v>
      </c>
      <c r="I46" s="103">
        <f>G46-G32</f>
        <v>0</v>
      </c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</row>
    <row r="47" spans="1:29" ht="15.75" customHeight="1" thickBot="1" x14ac:dyDescent="0.25">
      <c r="B47" s="115">
        <v>24</v>
      </c>
      <c r="C47" s="116" t="s">
        <v>21</v>
      </c>
      <c r="D47" s="117">
        <v>1</v>
      </c>
      <c r="E47" s="118">
        <v>3416.57</v>
      </c>
      <c r="F47" s="118">
        <f t="shared" si="13"/>
        <v>3416.57</v>
      </c>
      <c r="G47" s="90">
        <f t="shared" si="14"/>
        <v>40998.840000000004</v>
      </c>
      <c r="H47" s="102">
        <f t="shared" ref="H47:H53" si="15">F47-F33</f>
        <v>0</v>
      </c>
      <c r="I47" s="103">
        <f t="shared" ref="I47:I53" si="16">G47-G33</f>
        <v>0</v>
      </c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</row>
    <row r="48" spans="1:29" ht="15.75" customHeight="1" thickBot="1" x14ac:dyDescent="0.25">
      <c r="B48" s="115">
        <v>25</v>
      </c>
      <c r="C48" s="18" t="s">
        <v>22</v>
      </c>
      <c r="D48" s="19">
        <v>1</v>
      </c>
      <c r="E48" s="118">
        <v>3416.66</v>
      </c>
      <c r="F48" s="118">
        <f t="shared" si="13"/>
        <v>3416.66</v>
      </c>
      <c r="G48" s="90">
        <f t="shared" si="14"/>
        <v>40999.919999999998</v>
      </c>
      <c r="H48" s="102">
        <f t="shared" si="15"/>
        <v>0</v>
      </c>
      <c r="I48" s="103">
        <f t="shared" si="16"/>
        <v>0</v>
      </c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</row>
    <row r="49" spans="1:29" ht="15.75" customHeight="1" thickBot="1" x14ac:dyDescent="0.25">
      <c r="B49" s="127">
        <v>26</v>
      </c>
      <c r="C49" s="112" t="s">
        <v>23</v>
      </c>
      <c r="D49" s="113">
        <v>1</v>
      </c>
      <c r="E49" s="114">
        <v>3777.5</v>
      </c>
      <c r="F49" s="114">
        <f t="shared" si="13"/>
        <v>3777.5</v>
      </c>
      <c r="G49" s="91">
        <f t="shared" si="14"/>
        <v>45330</v>
      </c>
      <c r="H49" s="102">
        <f t="shared" si="15"/>
        <v>219.21000000000004</v>
      </c>
      <c r="I49" s="103">
        <f t="shared" si="16"/>
        <v>2630.5200000000041</v>
      </c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</row>
    <row r="50" spans="1:29" ht="15.75" customHeight="1" thickBot="1" x14ac:dyDescent="0.25">
      <c r="B50" s="115">
        <v>27</v>
      </c>
      <c r="C50" s="116" t="s">
        <v>24</v>
      </c>
      <c r="D50" s="117">
        <v>2</v>
      </c>
      <c r="E50" s="118">
        <v>3249.77</v>
      </c>
      <c r="F50" s="118">
        <f t="shared" si="13"/>
        <v>6499.54</v>
      </c>
      <c r="G50" s="90">
        <f t="shared" si="14"/>
        <v>77994.48</v>
      </c>
      <c r="H50" s="102">
        <f t="shared" si="15"/>
        <v>0</v>
      </c>
      <c r="I50" s="103">
        <f t="shared" si="16"/>
        <v>0</v>
      </c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</row>
    <row r="51" spans="1:29" ht="15.75" customHeight="1" thickBot="1" x14ac:dyDescent="0.25">
      <c r="B51" s="115">
        <v>28</v>
      </c>
      <c r="C51" s="116" t="s">
        <v>25</v>
      </c>
      <c r="D51" s="117">
        <v>1</v>
      </c>
      <c r="E51" s="118">
        <v>6916.36</v>
      </c>
      <c r="F51" s="118">
        <f t="shared" si="13"/>
        <v>6916.36</v>
      </c>
      <c r="G51" s="90">
        <f t="shared" si="14"/>
        <v>82996.319999999992</v>
      </c>
      <c r="H51" s="102">
        <f t="shared" si="15"/>
        <v>0</v>
      </c>
      <c r="I51" s="103">
        <f t="shared" si="16"/>
        <v>0</v>
      </c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</row>
    <row r="52" spans="1:29" ht="15.75" customHeight="1" thickBot="1" x14ac:dyDescent="0.25">
      <c r="B52" s="115">
        <v>29</v>
      </c>
      <c r="C52" s="116" t="s">
        <v>26</v>
      </c>
      <c r="D52" s="117">
        <v>2</v>
      </c>
      <c r="E52" s="118">
        <v>7583.3</v>
      </c>
      <c r="F52" s="118">
        <f t="shared" si="13"/>
        <v>15166.6</v>
      </c>
      <c r="G52" s="90">
        <f t="shared" si="14"/>
        <v>181999.2</v>
      </c>
      <c r="H52" s="102">
        <f t="shared" si="15"/>
        <v>0</v>
      </c>
      <c r="I52" s="103">
        <f t="shared" si="16"/>
        <v>0</v>
      </c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</row>
    <row r="53" spans="1:29" ht="15.75" customHeight="1" thickBot="1" x14ac:dyDescent="0.25">
      <c r="B53" s="115">
        <v>30</v>
      </c>
      <c r="C53" s="116" t="s">
        <v>27</v>
      </c>
      <c r="D53" s="117">
        <v>1</v>
      </c>
      <c r="E53" s="118">
        <v>2833.28</v>
      </c>
      <c r="F53" s="118">
        <f t="shared" si="13"/>
        <v>2833.28</v>
      </c>
      <c r="G53" s="90">
        <f t="shared" si="14"/>
        <v>33999.360000000001</v>
      </c>
      <c r="H53" s="102">
        <f t="shared" si="15"/>
        <v>0</v>
      </c>
      <c r="I53" s="103">
        <f t="shared" si="16"/>
        <v>0</v>
      </c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</row>
    <row r="54" spans="1:29" ht="15.75" customHeight="1" thickBot="1" x14ac:dyDescent="0.25">
      <c r="B54" s="352">
        <v>31</v>
      </c>
      <c r="C54" s="112" t="s">
        <v>46</v>
      </c>
      <c r="D54" s="113"/>
      <c r="E54" s="114">
        <v>1385.79</v>
      </c>
      <c r="F54" s="114">
        <f t="shared" ref="F54:F55" si="17">E54</f>
        <v>1385.79</v>
      </c>
      <c r="G54" s="91">
        <f t="shared" si="14"/>
        <v>16629.48</v>
      </c>
      <c r="H54" s="340">
        <f>(F54+F55)-F40</f>
        <v>85.550000000000182</v>
      </c>
      <c r="I54" s="341">
        <f>(G54+G55)-G40</f>
        <v>1026.6000000000058</v>
      </c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</row>
    <row r="55" spans="1:29" ht="15.75" customHeight="1" thickBot="1" x14ac:dyDescent="0.25">
      <c r="B55" s="353"/>
      <c r="C55" s="101" t="s">
        <v>52</v>
      </c>
      <c r="D55" s="113"/>
      <c r="E55" s="114">
        <v>2087.96</v>
      </c>
      <c r="F55" s="114">
        <f t="shared" si="17"/>
        <v>2087.96</v>
      </c>
      <c r="G55" s="91">
        <f t="shared" si="14"/>
        <v>25055.52</v>
      </c>
      <c r="H55" s="340"/>
      <c r="I55" s="341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</row>
    <row r="56" spans="1:29" ht="15.75" customHeight="1" thickBot="1" x14ac:dyDescent="0.25">
      <c r="B56" s="338" t="s">
        <v>29</v>
      </c>
      <c r="C56" s="339"/>
      <c r="D56" s="120">
        <f>SUM(D46:D54)</f>
        <v>13</v>
      </c>
      <c r="E56" s="121"/>
      <c r="F56" s="122">
        <f t="shared" ref="F56:G56" si="18">SUM(F46:F55)</f>
        <v>56916.54</v>
      </c>
      <c r="G56" s="128">
        <f t="shared" si="18"/>
        <v>682998.48</v>
      </c>
      <c r="H56" s="104">
        <f>SUM(H46:H55)</f>
        <v>304.76000000000022</v>
      </c>
      <c r="I56" s="105">
        <f>SUM(I46:I55)</f>
        <v>3657.1200000000099</v>
      </c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</row>
    <row r="57" spans="1:29" s="43" customFormat="1" ht="15.75" customHeight="1" x14ac:dyDescent="0.2">
      <c r="A57" s="56"/>
      <c r="B57" s="84"/>
      <c r="C57" s="85"/>
      <c r="D57" s="86"/>
      <c r="E57" s="87"/>
      <c r="F57" s="99">
        <f>F56-F41</f>
        <v>304.76000000000204</v>
      </c>
      <c r="G57" s="99">
        <f>G56-G41</f>
        <v>3657.1199999999953</v>
      </c>
      <c r="H57" s="88"/>
      <c r="I57" s="88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</row>
    <row r="58" spans="1:29" ht="15.75" customHeight="1" thickBot="1" x14ac:dyDescent="0.25">
      <c r="B58" s="56"/>
      <c r="C58" s="56"/>
      <c r="D58" s="56"/>
      <c r="E58" s="56"/>
      <c r="F58" s="56"/>
      <c r="G58" s="56"/>
      <c r="H58" s="46"/>
      <c r="I58" s="4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</row>
    <row r="59" spans="1:29" ht="15.75" customHeight="1" thickBot="1" x14ac:dyDescent="0.3">
      <c r="B59" s="349" t="s">
        <v>91</v>
      </c>
      <c r="C59" s="350"/>
      <c r="D59" s="350"/>
      <c r="E59" s="350"/>
      <c r="F59" s="350"/>
      <c r="G59" s="351"/>
      <c r="H59" s="45"/>
      <c r="I59" s="45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</row>
    <row r="60" spans="1:29" ht="60.75" thickBot="1" x14ac:dyDescent="0.25">
      <c r="B60" s="111" t="s">
        <v>11</v>
      </c>
      <c r="C60" s="12" t="s">
        <v>15</v>
      </c>
      <c r="D60" s="6" t="s">
        <v>16</v>
      </c>
      <c r="E60" s="13" t="s">
        <v>17</v>
      </c>
      <c r="F60" s="13" t="s">
        <v>18</v>
      </c>
      <c r="G60" s="89" t="s">
        <v>19</v>
      </c>
      <c r="H60" s="93" t="s">
        <v>89</v>
      </c>
      <c r="I60" s="94" t="s">
        <v>87</v>
      </c>
      <c r="J60" s="81"/>
      <c r="K60" s="81"/>
      <c r="L60" s="56"/>
      <c r="M60" s="56"/>
      <c r="N60" s="56"/>
      <c r="O60" s="56"/>
      <c r="P60" s="56"/>
      <c r="Q60" s="56"/>
    </row>
    <row r="61" spans="1:29" ht="15.75" customHeight="1" thickBot="1" x14ac:dyDescent="0.25">
      <c r="B61" s="352">
        <v>23</v>
      </c>
      <c r="C61" s="112" t="s">
        <v>20</v>
      </c>
      <c r="D61" s="113">
        <v>3</v>
      </c>
      <c r="E61" s="114">
        <v>2854.07</v>
      </c>
      <c r="F61" s="114">
        <f t="shared" ref="F61:F69" si="19">D61*E61</f>
        <v>8562.2100000000009</v>
      </c>
      <c r="G61" s="91">
        <f t="shared" ref="G61:G71" si="20">12*F61</f>
        <v>102746.52000000002</v>
      </c>
      <c r="H61" s="340">
        <f>(F61+F62)-F46</f>
        <v>40.069999999999709</v>
      </c>
      <c r="I61" s="341">
        <f>(G61+G62)-G46</f>
        <v>480.83999999999651</v>
      </c>
      <c r="J61" s="81"/>
      <c r="K61" s="81"/>
      <c r="L61" s="56"/>
      <c r="M61" s="56"/>
      <c r="N61" s="56"/>
      <c r="O61" s="56"/>
      <c r="P61" s="56"/>
      <c r="Q61" s="56"/>
    </row>
    <row r="62" spans="1:29" ht="15.75" customHeight="1" thickBot="1" x14ac:dyDescent="0.25">
      <c r="B62" s="353"/>
      <c r="C62" s="112" t="s">
        <v>48</v>
      </c>
      <c r="D62" s="113">
        <v>1</v>
      </c>
      <c r="E62" s="114">
        <v>2894.14</v>
      </c>
      <c r="F62" s="114">
        <f t="shared" si="19"/>
        <v>2894.14</v>
      </c>
      <c r="G62" s="91">
        <f t="shared" si="20"/>
        <v>34729.68</v>
      </c>
      <c r="H62" s="340"/>
      <c r="I62" s="341"/>
      <c r="J62" s="52"/>
      <c r="K62" s="52"/>
      <c r="L62" s="45"/>
      <c r="M62" s="56"/>
      <c r="N62" s="56"/>
      <c r="O62" s="56"/>
      <c r="P62" s="56"/>
      <c r="Q62" s="56"/>
    </row>
    <row r="63" spans="1:29" ht="15.75" customHeight="1" thickBot="1" x14ac:dyDescent="0.25">
      <c r="B63" s="115">
        <v>24</v>
      </c>
      <c r="C63" s="116" t="s">
        <v>21</v>
      </c>
      <c r="D63" s="117">
        <v>1</v>
      </c>
      <c r="E63" s="118">
        <v>3416.57</v>
      </c>
      <c r="F63" s="118">
        <f t="shared" si="19"/>
        <v>3416.57</v>
      </c>
      <c r="G63" s="90">
        <f t="shared" si="20"/>
        <v>40998.840000000004</v>
      </c>
      <c r="H63" s="102">
        <f>F63-F47</f>
        <v>0</v>
      </c>
      <c r="I63" s="103">
        <f>G63-G47</f>
        <v>0</v>
      </c>
      <c r="J63" s="81"/>
      <c r="K63" s="81"/>
      <c r="L63" s="56"/>
      <c r="M63" s="56"/>
      <c r="N63" s="56"/>
      <c r="O63" s="56"/>
      <c r="P63" s="56"/>
      <c r="Q63" s="56"/>
    </row>
    <row r="64" spans="1:29" ht="15.75" customHeight="1" thickBot="1" x14ac:dyDescent="0.25">
      <c r="B64" s="115">
        <v>25</v>
      </c>
      <c r="C64" s="18" t="s">
        <v>22</v>
      </c>
      <c r="D64" s="19">
        <v>1</v>
      </c>
      <c r="E64" s="205">
        <v>3416.66</v>
      </c>
      <c r="F64" s="123">
        <f t="shared" si="19"/>
        <v>3416.66</v>
      </c>
      <c r="G64" s="90">
        <f>12*F64</f>
        <v>40999.919999999998</v>
      </c>
      <c r="H64" s="102">
        <f t="shared" ref="H64:H71" si="21">F64-F48</f>
        <v>0</v>
      </c>
      <c r="I64" s="103">
        <f t="shared" ref="I64:I71" si="22">G64-G48</f>
        <v>0</v>
      </c>
      <c r="J64" s="81"/>
      <c r="K64" s="81"/>
      <c r="L64" s="56"/>
      <c r="M64" s="56"/>
      <c r="N64" s="56"/>
      <c r="O64" s="56"/>
      <c r="P64" s="56"/>
      <c r="Q64" s="56"/>
    </row>
    <row r="65" spans="2:17" ht="15.75" customHeight="1" thickBot="1" x14ac:dyDescent="0.25">
      <c r="B65" s="119">
        <v>26</v>
      </c>
      <c r="C65" s="18" t="s">
        <v>23</v>
      </c>
      <c r="D65" s="19">
        <v>1</v>
      </c>
      <c r="E65" s="29">
        <v>3777.5</v>
      </c>
      <c r="F65" s="29">
        <f t="shared" si="19"/>
        <v>3777.5</v>
      </c>
      <c r="G65" s="108">
        <f t="shared" si="20"/>
        <v>45330</v>
      </c>
      <c r="H65" s="102">
        <f t="shared" si="21"/>
        <v>0</v>
      </c>
      <c r="I65" s="103">
        <f t="shared" si="22"/>
        <v>0</v>
      </c>
      <c r="J65" s="81"/>
      <c r="K65" s="81"/>
      <c r="L65" s="56"/>
      <c r="M65" s="56"/>
      <c r="N65" s="56"/>
      <c r="O65" s="56"/>
      <c r="P65" s="56"/>
      <c r="Q65" s="56"/>
    </row>
    <row r="66" spans="2:17" ht="15.75" customHeight="1" thickBot="1" x14ac:dyDescent="0.25">
      <c r="B66" s="119">
        <v>27</v>
      </c>
      <c r="C66" s="18" t="s">
        <v>24</v>
      </c>
      <c r="D66" s="19">
        <v>2</v>
      </c>
      <c r="E66" s="29">
        <v>3249.77</v>
      </c>
      <c r="F66" s="29">
        <f t="shared" si="19"/>
        <v>6499.54</v>
      </c>
      <c r="G66" s="108">
        <f t="shared" si="20"/>
        <v>77994.48</v>
      </c>
      <c r="H66" s="102">
        <f t="shared" si="21"/>
        <v>0</v>
      </c>
      <c r="I66" s="103">
        <f t="shared" si="22"/>
        <v>0</v>
      </c>
      <c r="J66" s="81"/>
      <c r="K66" s="81"/>
      <c r="L66" s="56"/>
      <c r="M66" s="56"/>
      <c r="N66" s="56"/>
      <c r="O66" s="56"/>
      <c r="P66" s="56"/>
      <c r="Q66" s="56"/>
    </row>
    <row r="67" spans="2:17" ht="15.75" customHeight="1" thickBot="1" x14ac:dyDescent="0.25">
      <c r="B67" s="119">
        <v>28</v>
      </c>
      <c r="C67" s="18" t="s">
        <v>25</v>
      </c>
      <c r="D67" s="19">
        <v>1</v>
      </c>
      <c r="E67" s="29">
        <v>6916.36</v>
      </c>
      <c r="F67" s="29">
        <f t="shared" si="19"/>
        <v>6916.36</v>
      </c>
      <c r="G67" s="108">
        <f t="shared" si="20"/>
        <v>82996.319999999992</v>
      </c>
      <c r="H67" s="102">
        <f t="shared" si="21"/>
        <v>0</v>
      </c>
      <c r="I67" s="103">
        <f t="shared" si="22"/>
        <v>0</v>
      </c>
      <c r="J67" s="81"/>
      <c r="K67" s="81"/>
      <c r="L67" s="56"/>
      <c r="M67" s="56"/>
      <c r="N67" s="56"/>
      <c r="O67" s="56"/>
      <c r="P67" s="56"/>
      <c r="Q67" s="56"/>
    </row>
    <row r="68" spans="2:17" ht="15.75" customHeight="1" thickBot="1" x14ac:dyDescent="0.25">
      <c r="B68" s="119">
        <v>29</v>
      </c>
      <c r="C68" s="18" t="s">
        <v>26</v>
      </c>
      <c r="D68" s="19">
        <v>2</v>
      </c>
      <c r="E68" s="29">
        <v>7583.3</v>
      </c>
      <c r="F68" s="29">
        <f t="shared" si="19"/>
        <v>15166.6</v>
      </c>
      <c r="G68" s="108">
        <f t="shared" si="20"/>
        <v>181999.2</v>
      </c>
      <c r="H68" s="102">
        <f t="shared" si="21"/>
        <v>0</v>
      </c>
      <c r="I68" s="103">
        <f t="shared" si="22"/>
        <v>0</v>
      </c>
      <c r="J68" s="81"/>
      <c r="K68" s="81"/>
      <c r="L68" s="56"/>
      <c r="M68" s="56"/>
      <c r="N68" s="56"/>
      <c r="O68" s="56"/>
      <c r="P68" s="56"/>
      <c r="Q68" s="56"/>
    </row>
    <row r="69" spans="2:17" ht="15.75" customHeight="1" thickBot="1" x14ac:dyDescent="0.25">
      <c r="B69" s="119">
        <v>30</v>
      </c>
      <c r="C69" s="18" t="s">
        <v>27</v>
      </c>
      <c r="D69" s="19">
        <v>1</v>
      </c>
      <c r="E69" s="29">
        <v>2833.28</v>
      </c>
      <c r="F69" s="29">
        <f t="shared" si="19"/>
        <v>2833.28</v>
      </c>
      <c r="G69" s="108">
        <f t="shared" si="20"/>
        <v>33999.360000000001</v>
      </c>
      <c r="H69" s="102">
        <f t="shared" si="21"/>
        <v>0</v>
      </c>
      <c r="I69" s="103">
        <f t="shared" si="22"/>
        <v>0</v>
      </c>
      <c r="J69" s="81"/>
      <c r="K69" s="81"/>
      <c r="L69" s="56"/>
      <c r="M69" s="56"/>
      <c r="N69" s="56"/>
      <c r="O69" s="56"/>
      <c r="P69" s="56"/>
      <c r="Q69" s="56"/>
    </row>
    <row r="70" spans="2:17" ht="15.75" customHeight="1" thickBot="1" x14ac:dyDescent="0.25">
      <c r="B70" s="357">
        <v>31</v>
      </c>
      <c r="C70" s="18" t="s">
        <v>46</v>
      </c>
      <c r="D70" s="19"/>
      <c r="E70" s="29">
        <v>1385.79</v>
      </c>
      <c r="F70" s="29">
        <f t="shared" ref="F70:F71" si="23">E70</f>
        <v>1385.79</v>
      </c>
      <c r="G70" s="108">
        <f t="shared" si="20"/>
        <v>16629.48</v>
      </c>
      <c r="H70" s="102">
        <f t="shared" si="21"/>
        <v>0</v>
      </c>
      <c r="I70" s="103">
        <f t="shared" si="22"/>
        <v>0</v>
      </c>
      <c r="J70" s="81"/>
      <c r="K70" s="81"/>
      <c r="L70" s="56"/>
      <c r="M70" s="56"/>
      <c r="N70" s="56"/>
      <c r="O70" s="56"/>
      <c r="P70" s="56"/>
      <c r="Q70" s="56"/>
    </row>
    <row r="71" spans="2:17" ht="15.75" customHeight="1" thickBot="1" x14ac:dyDescent="0.25">
      <c r="B71" s="353"/>
      <c r="C71" s="30" t="s">
        <v>47</v>
      </c>
      <c r="D71" s="19"/>
      <c r="E71" s="29">
        <v>2087.96</v>
      </c>
      <c r="F71" s="29">
        <f t="shared" si="23"/>
        <v>2087.96</v>
      </c>
      <c r="G71" s="108">
        <f t="shared" si="20"/>
        <v>25055.52</v>
      </c>
      <c r="H71" s="102">
        <f t="shared" si="21"/>
        <v>0</v>
      </c>
      <c r="I71" s="103">
        <f t="shared" si="22"/>
        <v>0</v>
      </c>
      <c r="J71" s="81"/>
      <c r="K71" s="81"/>
      <c r="L71" s="56"/>
      <c r="M71" s="56"/>
      <c r="N71" s="56"/>
      <c r="O71" s="56"/>
      <c r="P71" s="56"/>
      <c r="Q71" s="56"/>
    </row>
    <row r="72" spans="2:17" ht="15.75" customHeight="1" thickBot="1" x14ac:dyDescent="0.25">
      <c r="B72" s="338" t="s">
        <v>29</v>
      </c>
      <c r="C72" s="339"/>
      <c r="D72" s="120">
        <f>SUM(D61:D70)</f>
        <v>13</v>
      </c>
      <c r="E72" s="121"/>
      <c r="F72" s="122">
        <f t="shared" ref="F72:G72" si="24">SUM(F61:F71)</f>
        <v>56956.61</v>
      </c>
      <c r="G72" s="128">
        <f t="shared" si="24"/>
        <v>683479.32</v>
      </c>
      <c r="H72" s="129">
        <f>SUM(H61:H71)</f>
        <v>40.069999999999709</v>
      </c>
      <c r="I72" s="130">
        <f>SUM(I61:I71)</f>
        <v>480.83999999999651</v>
      </c>
      <c r="J72" s="110"/>
      <c r="K72" s="81"/>
      <c r="L72" s="56"/>
      <c r="M72" s="56"/>
      <c r="N72" s="56"/>
      <c r="O72" s="56"/>
      <c r="P72" s="56"/>
      <c r="Q72" s="56"/>
    </row>
    <row r="73" spans="2:17" s="56" customFormat="1" ht="15.75" customHeight="1" x14ac:dyDescent="0.2">
      <c r="B73" s="84"/>
      <c r="C73" s="85"/>
      <c r="D73" s="86"/>
      <c r="E73" s="87"/>
      <c r="F73" s="99">
        <f>F72-F56</f>
        <v>40.069999999999709</v>
      </c>
      <c r="G73" s="99">
        <f>G72-G56</f>
        <v>480.8399999999674</v>
      </c>
      <c r="H73" s="109"/>
      <c r="I73" s="109"/>
      <c r="J73" s="110"/>
      <c r="K73" s="81"/>
    </row>
    <row r="74" spans="2:17" s="56" customFormat="1" ht="15.75" customHeight="1" thickBot="1" x14ac:dyDescent="0.25">
      <c r="G74" s="81"/>
      <c r="H74" s="52"/>
      <c r="I74" s="52"/>
      <c r="J74" s="110"/>
      <c r="K74" s="81"/>
    </row>
    <row r="75" spans="2:17" ht="15.75" customHeight="1" thickBot="1" x14ac:dyDescent="0.3">
      <c r="B75" s="349" t="s">
        <v>92</v>
      </c>
      <c r="C75" s="350"/>
      <c r="D75" s="350"/>
      <c r="E75" s="350"/>
      <c r="F75" s="350"/>
      <c r="G75" s="351"/>
      <c r="H75" s="45"/>
      <c r="I75" s="45"/>
      <c r="J75" s="56"/>
      <c r="K75" s="56"/>
      <c r="L75" s="56"/>
      <c r="M75" s="56"/>
      <c r="N75" s="56"/>
      <c r="O75" s="56"/>
      <c r="P75" s="56"/>
      <c r="Q75" s="56"/>
    </row>
    <row r="76" spans="2:17" ht="60.75" thickBot="1" x14ac:dyDescent="0.25">
      <c r="B76" s="111" t="s">
        <v>11</v>
      </c>
      <c r="C76" s="12" t="s">
        <v>15</v>
      </c>
      <c r="D76" s="6" t="s">
        <v>16</v>
      </c>
      <c r="E76" s="13" t="s">
        <v>17</v>
      </c>
      <c r="F76" s="13" t="s">
        <v>18</v>
      </c>
      <c r="G76" s="89" t="s">
        <v>19</v>
      </c>
      <c r="H76" s="93" t="s">
        <v>89</v>
      </c>
      <c r="I76" s="94" t="s">
        <v>87</v>
      </c>
      <c r="J76" s="107"/>
      <c r="K76" s="134"/>
      <c r="L76" s="56"/>
      <c r="M76" s="56"/>
      <c r="N76" s="56"/>
      <c r="O76" s="56"/>
      <c r="P76" s="56"/>
      <c r="Q76" s="56"/>
    </row>
    <row r="77" spans="2:17" ht="15.75" customHeight="1" thickBot="1" x14ac:dyDescent="0.25">
      <c r="B77" s="354">
        <v>23</v>
      </c>
      <c r="C77" s="116" t="s">
        <v>20</v>
      </c>
      <c r="D77" s="117">
        <v>3</v>
      </c>
      <c r="E77" s="205">
        <v>2854.07</v>
      </c>
      <c r="F77" s="118">
        <f t="shared" ref="F77:F85" si="25">D77*E77</f>
        <v>8562.2100000000009</v>
      </c>
      <c r="G77" s="90">
        <f t="shared" ref="G77:G87" si="26">12*F77</f>
        <v>102746.52000000002</v>
      </c>
      <c r="H77" s="142">
        <f>F77-F61</f>
        <v>0</v>
      </c>
      <c r="I77" s="103">
        <f>G77-G61</f>
        <v>0</v>
      </c>
      <c r="J77" s="56"/>
      <c r="K77" s="56"/>
      <c r="L77" s="56"/>
      <c r="M77" s="56"/>
      <c r="N77" s="56"/>
      <c r="O77" s="56"/>
      <c r="P77" s="56"/>
      <c r="Q77" s="56"/>
    </row>
    <row r="78" spans="2:17" ht="15.75" customHeight="1" thickBot="1" x14ac:dyDescent="0.25">
      <c r="B78" s="353"/>
      <c r="C78" s="116" t="s">
        <v>48</v>
      </c>
      <c r="D78" s="117">
        <v>1</v>
      </c>
      <c r="E78" s="205">
        <v>2894.14</v>
      </c>
      <c r="F78" s="118">
        <f t="shared" si="25"/>
        <v>2894.14</v>
      </c>
      <c r="G78" s="90">
        <f t="shared" si="26"/>
        <v>34729.68</v>
      </c>
      <c r="H78" s="142">
        <f t="shared" ref="H78:H79" si="27">F78-F62</f>
        <v>0</v>
      </c>
      <c r="I78" s="103">
        <f t="shared" ref="I78:I87" si="28">G78-G62</f>
        <v>0</v>
      </c>
      <c r="J78" s="56"/>
      <c r="K78" s="56"/>
      <c r="L78" s="56"/>
      <c r="M78" s="56"/>
      <c r="N78" s="56"/>
      <c r="O78" s="56"/>
      <c r="P78" s="56"/>
      <c r="Q78" s="56"/>
    </row>
    <row r="79" spans="2:17" ht="15.75" customHeight="1" thickBot="1" x14ac:dyDescent="0.25">
      <c r="B79" s="115">
        <v>24</v>
      </c>
      <c r="C79" s="116" t="s">
        <v>21</v>
      </c>
      <c r="D79" s="117">
        <v>1</v>
      </c>
      <c r="E79" s="118">
        <v>3416.57</v>
      </c>
      <c r="F79" s="118">
        <f t="shared" si="25"/>
        <v>3416.57</v>
      </c>
      <c r="G79" s="90">
        <f t="shared" si="26"/>
        <v>40998.840000000004</v>
      </c>
      <c r="H79" s="142">
        <f t="shared" si="27"/>
        <v>0</v>
      </c>
      <c r="I79" s="103">
        <f t="shared" si="28"/>
        <v>0</v>
      </c>
      <c r="J79" s="56"/>
      <c r="K79" s="56"/>
      <c r="L79" s="56"/>
      <c r="M79" s="56"/>
      <c r="N79" s="56"/>
      <c r="O79" s="56"/>
      <c r="P79" s="56"/>
      <c r="Q79" s="56"/>
    </row>
    <row r="80" spans="2:17" ht="15.75" customHeight="1" thickBot="1" x14ac:dyDescent="0.25">
      <c r="B80" s="127">
        <v>25</v>
      </c>
      <c r="C80" s="112" t="s">
        <v>22</v>
      </c>
      <c r="D80" s="113">
        <v>1</v>
      </c>
      <c r="E80" s="114">
        <v>3447.23</v>
      </c>
      <c r="F80" s="114">
        <f t="shared" si="25"/>
        <v>3447.23</v>
      </c>
      <c r="G80" s="91">
        <f t="shared" si="26"/>
        <v>41366.76</v>
      </c>
      <c r="H80" s="142">
        <f>F80-F64</f>
        <v>30.570000000000164</v>
      </c>
      <c r="I80" s="103">
        <f t="shared" si="28"/>
        <v>366.84000000000378</v>
      </c>
      <c r="J80" s="56"/>
      <c r="K80" s="56"/>
      <c r="L80" s="56"/>
      <c r="M80" s="56"/>
      <c r="N80" s="56"/>
      <c r="O80" s="56"/>
      <c r="P80" s="56"/>
      <c r="Q80" s="56"/>
    </row>
    <row r="81" spans="2:22" ht="15.75" customHeight="1" thickBot="1" x14ac:dyDescent="0.25">
      <c r="B81" s="119">
        <v>26</v>
      </c>
      <c r="C81" s="18" t="s">
        <v>23</v>
      </c>
      <c r="D81" s="19">
        <v>1</v>
      </c>
      <c r="E81" s="29">
        <v>3777.5</v>
      </c>
      <c r="F81" s="29">
        <f t="shared" si="25"/>
        <v>3777.5</v>
      </c>
      <c r="G81" s="108">
        <f t="shared" si="26"/>
        <v>45330</v>
      </c>
      <c r="H81" s="142">
        <f>F81-F65</f>
        <v>0</v>
      </c>
      <c r="I81" s="103">
        <f t="shared" si="28"/>
        <v>0</v>
      </c>
      <c r="J81" s="56"/>
      <c r="K81" s="56"/>
      <c r="L81" s="56"/>
      <c r="M81" s="56"/>
      <c r="N81" s="56"/>
      <c r="O81" s="56"/>
      <c r="P81" s="56"/>
      <c r="Q81" s="56"/>
    </row>
    <row r="82" spans="2:22" ht="15.75" customHeight="1" thickBot="1" x14ac:dyDescent="0.25">
      <c r="B82" s="119">
        <v>27</v>
      </c>
      <c r="C82" s="18" t="s">
        <v>24</v>
      </c>
      <c r="D82" s="19">
        <v>2</v>
      </c>
      <c r="E82" s="29">
        <v>3249.77</v>
      </c>
      <c r="F82" s="29">
        <f t="shared" si="25"/>
        <v>6499.54</v>
      </c>
      <c r="G82" s="140">
        <f t="shared" si="26"/>
        <v>77994.48</v>
      </c>
      <c r="H82" s="142">
        <f t="shared" ref="H82:H87" si="29">F82-F66</f>
        <v>0</v>
      </c>
      <c r="I82" s="103">
        <f t="shared" si="28"/>
        <v>0</v>
      </c>
      <c r="J82" s="56"/>
      <c r="K82" s="56"/>
      <c r="L82" s="56"/>
      <c r="M82" s="56"/>
      <c r="N82" s="56"/>
      <c r="O82" s="56"/>
      <c r="P82" s="56"/>
      <c r="Q82" s="56"/>
    </row>
    <row r="83" spans="2:22" ht="15.75" customHeight="1" thickBot="1" x14ac:dyDescent="0.25">
      <c r="B83" s="119">
        <v>28</v>
      </c>
      <c r="C83" s="18" t="s">
        <v>25</v>
      </c>
      <c r="D83" s="19">
        <v>1</v>
      </c>
      <c r="E83" s="29">
        <v>6916.36</v>
      </c>
      <c r="F83" s="108">
        <f t="shared" si="25"/>
        <v>6916.36</v>
      </c>
      <c r="G83" s="141">
        <f t="shared" si="26"/>
        <v>82996.319999999992</v>
      </c>
      <c r="H83" s="142">
        <f t="shared" si="29"/>
        <v>0</v>
      </c>
      <c r="I83" s="103">
        <f t="shared" si="28"/>
        <v>0</v>
      </c>
      <c r="J83" s="56"/>
      <c r="K83" s="56"/>
      <c r="L83" s="56"/>
      <c r="M83" s="56"/>
      <c r="N83" s="56"/>
      <c r="O83" s="56"/>
      <c r="P83" s="56"/>
      <c r="Q83" s="56"/>
    </row>
    <row r="84" spans="2:22" ht="15.75" customHeight="1" thickBot="1" x14ac:dyDescent="0.25">
      <c r="B84" s="119">
        <v>29</v>
      </c>
      <c r="C84" s="18" t="s">
        <v>26</v>
      </c>
      <c r="D84" s="19">
        <v>2</v>
      </c>
      <c r="E84" s="29">
        <v>7583.3</v>
      </c>
      <c r="F84" s="29">
        <f t="shared" si="25"/>
        <v>15166.6</v>
      </c>
      <c r="G84" s="108">
        <f t="shared" si="26"/>
        <v>181999.2</v>
      </c>
      <c r="H84" s="142">
        <f t="shared" si="29"/>
        <v>0</v>
      </c>
      <c r="I84" s="103">
        <f t="shared" si="28"/>
        <v>0</v>
      </c>
      <c r="J84" s="56"/>
      <c r="K84" s="56"/>
      <c r="L84" s="56"/>
      <c r="M84" s="56"/>
      <c r="N84" s="56"/>
      <c r="O84" s="56"/>
      <c r="P84" s="56"/>
      <c r="Q84" s="56"/>
    </row>
    <row r="85" spans="2:22" ht="15.75" customHeight="1" thickBot="1" x14ac:dyDescent="0.25">
      <c r="B85" s="119">
        <v>30</v>
      </c>
      <c r="C85" s="18" t="s">
        <v>27</v>
      </c>
      <c r="D85" s="19">
        <v>1</v>
      </c>
      <c r="E85" s="29">
        <v>2833.28</v>
      </c>
      <c r="F85" s="29">
        <f t="shared" si="25"/>
        <v>2833.28</v>
      </c>
      <c r="G85" s="108">
        <f t="shared" si="26"/>
        <v>33999.360000000001</v>
      </c>
      <c r="H85" s="142">
        <f t="shared" si="29"/>
        <v>0</v>
      </c>
      <c r="I85" s="103">
        <f t="shared" si="28"/>
        <v>0</v>
      </c>
      <c r="J85" s="56"/>
      <c r="K85" s="56"/>
      <c r="L85" s="56"/>
      <c r="M85" s="56"/>
      <c r="N85" s="56"/>
      <c r="O85" s="56"/>
      <c r="P85" s="56"/>
      <c r="Q85" s="56"/>
    </row>
    <row r="86" spans="2:22" ht="15.75" customHeight="1" thickBot="1" x14ac:dyDescent="0.25">
      <c r="B86" s="357">
        <v>31</v>
      </c>
      <c r="C86" s="18" t="s">
        <v>46</v>
      </c>
      <c r="D86" s="19"/>
      <c r="E86" s="29">
        <v>1385.79</v>
      </c>
      <c r="F86" s="29">
        <f t="shared" ref="F86:F87" si="30">E86</f>
        <v>1385.79</v>
      </c>
      <c r="G86" s="108">
        <f t="shared" si="26"/>
        <v>16629.48</v>
      </c>
      <c r="H86" s="142">
        <f t="shared" si="29"/>
        <v>0</v>
      </c>
      <c r="I86" s="103">
        <f t="shared" si="28"/>
        <v>0</v>
      </c>
      <c r="J86" s="56"/>
      <c r="K86" s="56"/>
      <c r="L86" s="56"/>
      <c r="M86" s="56"/>
      <c r="N86" s="56"/>
      <c r="O86" s="56"/>
      <c r="P86" s="56"/>
      <c r="Q86" s="56"/>
    </row>
    <row r="87" spans="2:22" ht="15.75" customHeight="1" thickBot="1" x14ac:dyDescent="0.25">
      <c r="B87" s="353"/>
      <c r="C87" s="30" t="s">
        <v>47</v>
      </c>
      <c r="D87" s="19"/>
      <c r="E87" s="29">
        <v>2087.96</v>
      </c>
      <c r="F87" s="29">
        <f t="shared" si="30"/>
        <v>2087.96</v>
      </c>
      <c r="G87" s="108">
        <f t="shared" si="26"/>
        <v>25055.52</v>
      </c>
      <c r="H87" s="142">
        <f t="shared" si="29"/>
        <v>0</v>
      </c>
      <c r="I87" s="103">
        <f t="shared" si="28"/>
        <v>0</v>
      </c>
      <c r="J87" s="56"/>
      <c r="K87" s="56"/>
      <c r="L87" s="56"/>
      <c r="M87" s="56"/>
      <c r="N87" s="56"/>
      <c r="O87" s="56"/>
      <c r="P87" s="56"/>
      <c r="Q87" s="56"/>
    </row>
    <row r="88" spans="2:22" ht="15.75" customHeight="1" thickBot="1" x14ac:dyDescent="0.25">
      <c r="B88" s="338" t="s">
        <v>29</v>
      </c>
      <c r="C88" s="339"/>
      <c r="D88" s="120">
        <f>SUM(D77:D86)</f>
        <v>13</v>
      </c>
      <c r="E88" s="121"/>
      <c r="F88" s="122">
        <f t="shared" ref="F88:G88" si="31">SUM(F77:F87)</f>
        <v>56987.18</v>
      </c>
      <c r="G88" s="128">
        <f t="shared" si="31"/>
        <v>683846.16</v>
      </c>
      <c r="H88" s="129">
        <f>SUM(H77:H87)</f>
        <v>30.570000000000164</v>
      </c>
      <c r="I88" s="130">
        <f>SUM(I77:I87)</f>
        <v>366.84000000000378</v>
      </c>
      <c r="J88" s="56"/>
      <c r="K88" s="56"/>
      <c r="L88" s="56"/>
      <c r="M88" s="56"/>
      <c r="N88" s="56"/>
      <c r="O88" s="56"/>
      <c r="P88" s="56"/>
      <c r="Q88" s="56"/>
    </row>
    <row r="89" spans="2:22" s="56" customFormat="1" ht="15.75" customHeight="1" x14ac:dyDescent="0.2">
      <c r="B89" s="84"/>
      <c r="C89" s="85"/>
      <c r="D89" s="86"/>
      <c r="E89" s="87"/>
      <c r="F89" s="99">
        <f>F88-F72</f>
        <v>30.569999999999709</v>
      </c>
      <c r="G89" s="99">
        <f>G88-G72</f>
        <v>366.84000000008382</v>
      </c>
      <c r="H89" s="109"/>
      <c r="I89" s="109"/>
    </row>
    <row r="90" spans="2:22" s="56" customFormat="1" ht="15.75" customHeight="1" thickBot="1" x14ac:dyDescent="0.25">
      <c r="B90" s="136"/>
      <c r="C90" s="136"/>
      <c r="D90" s="137"/>
      <c r="E90" s="138"/>
      <c r="F90" s="139"/>
      <c r="G90" s="139"/>
      <c r="H90" s="135"/>
      <c r="I90" s="135"/>
    </row>
    <row r="91" spans="2:22" ht="15.75" customHeight="1" thickBot="1" x14ac:dyDescent="0.3">
      <c r="B91" s="349" t="s">
        <v>146</v>
      </c>
      <c r="C91" s="350"/>
      <c r="D91" s="350"/>
      <c r="E91" s="350"/>
      <c r="F91" s="350"/>
      <c r="G91" s="351"/>
      <c r="H91" s="52"/>
      <c r="I91" s="45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</row>
    <row r="92" spans="2:22" ht="15.75" thickBot="1" x14ac:dyDescent="0.3">
      <c r="B92" s="358" t="s">
        <v>103</v>
      </c>
      <c r="C92" s="359"/>
      <c r="D92" s="359"/>
      <c r="E92" s="359"/>
      <c r="F92" s="359"/>
      <c r="G92" s="360"/>
      <c r="H92" s="355"/>
      <c r="I92" s="3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</row>
    <row r="93" spans="2:22" ht="60.75" thickBot="1" x14ac:dyDescent="0.25">
      <c r="B93" s="152" t="s">
        <v>11</v>
      </c>
      <c r="C93" s="168" t="s">
        <v>15</v>
      </c>
      <c r="D93" s="169" t="s">
        <v>16</v>
      </c>
      <c r="E93" s="168" t="s">
        <v>49</v>
      </c>
      <c r="F93" s="168" t="s">
        <v>50</v>
      </c>
      <c r="G93" s="170" t="s">
        <v>51</v>
      </c>
      <c r="H93" s="126" t="s">
        <v>89</v>
      </c>
      <c r="I93" s="94" t="s">
        <v>87</v>
      </c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</row>
    <row r="94" spans="2:22" ht="15.75" customHeight="1" thickBot="1" x14ac:dyDescent="0.3">
      <c r="B94" s="354">
        <v>1</v>
      </c>
      <c r="C94" s="153" t="s">
        <v>20</v>
      </c>
      <c r="D94" s="154">
        <v>3</v>
      </c>
      <c r="E94" s="155">
        <v>2911.86</v>
      </c>
      <c r="F94" s="155">
        <f t="shared" ref="F94:F102" si="32">D94*E94</f>
        <v>8735.58</v>
      </c>
      <c r="G94" s="156">
        <f t="shared" ref="G94:G104" si="33">12*F94</f>
        <v>104826.95999999999</v>
      </c>
      <c r="H94" s="149">
        <f t="shared" ref="H94:I94" si="34">F94-F77</f>
        <v>173.36999999999898</v>
      </c>
      <c r="I94" s="145">
        <f t="shared" si="34"/>
        <v>2080.4399999999732</v>
      </c>
      <c r="J94" s="56"/>
      <c r="K94" s="56"/>
      <c r="L94" s="56"/>
      <c r="M94" s="143"/>
      <c r="N94" s="56"/>
      <c r="O94" s="56"/>
      <c r="P94" s="56"/>
      <c r="Q94" s="56"/>
      <c r="R94" s="56"/>
      <c r="S94" s="56"/>
      <c r="T94" s="56"/>
      <c r="U94" s="56"/>
      <c r="V94" s="56"/>
    </row>
    <row r="95" spans="2:22" ht="15.75" customHeight="1" thickBot="1" x14ac:dyDescent="0.3">
      <c r="B95" s="353"/>
      <c r="C95" s="153" t="s">
        <v>48</v>
      </c>
      <c r="D95" s="154">
        <v>1</v>
      </c>
      <c r="E95" s="155">
        <v>2953.26</v>
      </c>
      <c r="F95" s="155">
        <f t="shared" si="32"/>
        <v>2953.26</v>
      </c>
      <c r="G95" s="156">
        <f t="shared" si="33"/>
        <v>35439.120000000003</v>
      </c>
      <c r="H95" s="149">
        <f t="shared" ref="H95:I95" si="35">F95-F78</f>
        <v>59.120000000000346</v>
      </c>
      <c r="I95" s="145">
        <f t="shared" si="35"/>
        <v>709.44000000000233</v>
      </c>
      <c r="J95" s="106"/>
      <c r="K95" s="45"/>
      <c r="L95" s="56"/>
      <c r="M95" s="143"/>
      <c r="N95" s="56"/>
      <c r="O95" s="56"/>
      <c r="P95" s="56"/>
      <c r="Q95" s="56"/>
      <c r="R95" s="56"/>
      <c r="S95" s="56"/>
      <c r="T95" s="56"/>
      <c r="U95" s="56"/>
      <c r="V95" s="56"/>
    </row>
    <row r="96" spans="2:22" ht="15.75" customHeight="1" thickBot="1" x14ac:dyDescent="0.3">
      <c r="B96" s="115">
        <v>2</v>
      </c>
      <c r="C96" s="153" t="s">
        <v>21</v>
      </c>
      <c r="D96" s="154">
        <v>1</v>
      </c>
      <c r="E96" s="155">
        <v>3486.62</v>
      </c>
      <c r="F96" s="155">
        <f t="shared" si="32"/>
        <v>3486.62</v>
      </c>
      <c r="G96" s="156">
        <f t="shared" si="33"/>
        <v>41839.440000000002</v>
      </c>
      <c r="H96" s="149">
        <f t="shared" ref="H96:I96" si="36">F96-F79</f>
        <v>70.049999999999727</v>
      </c>
      <c r="I96" s="145">
        <f t="shared" si="36"/>
        <v>840.59999999999854</v>
      </c>
      <c r="J96" s="56"/>
      <c r="K96" s="56"/>
      <c r="L96" s="56"/>
      <c r="M96" s="143"/>
      <c r="N96" s="56"/>
      <c r="O96" s="56"/>
      <c r="P96" s="56"/>
      <c r="Q96" s="56"/>
      <c r="R96" s="56"/>
      <c r="S96" s="56"/>
      <c r="T96" s="56"/>
      <c r="U96" s="56"/>
      <c r="V96" s="56"/>
    </row>
    <row r="97" spans="2:22" ht="15.75" customHeight="1" thickBot="1" x14ac:dyDescent="0.3">
      <c r="B97" s="119">
        <v>3</v>
      </c>
      <c r="C97" s="153" t="s">
        <v>22</v>
      </c>
      <c r="D97" s="154">
        <v>1</v>
      </c>
      <c r="E97" s="155">
        <v>3498.12</v>
      </c>
      <c r="F97" s="155">
        <f t="shared" si="32"/>
        <v>3498.12</v>
      </c>
      <c r="G97" s="156">
        <f t="shared" si="33"/>
        <v>41977.440000000002</v>
      </c>
      <c r="H97" s="149">
        <f t="shared" ref="H97:I97" si="37">F97-F80</f>
        <v>50.889999999999873</v>
      </c>
      <c r="I97" s="145">
        <f t="shared" si="37"/>
        <v>610.68000000000029</v>
      </c>
      <c r="J97" s="56"/>
      <c r="K97" s="56"/>
      <c r="L97" s="56"/>
      <c r="M97" s="143"/>
      <c r="N97" s="56"/>
      <c r="O97" s="56"/>
      <c r="P97" s="56"/>
      <c r="Q97" s="56"/>
      <c r="R97" s="56"/>
      <c r="S97" s="56"/>
      <c r="T97" s="56"/>
      <c r="U97" s="56"/>
      <c r="V97" s="56"/>
    </row>
    <row r="98" spans="2:22" ht="15.75" customHeight="1" thickBot="1" x14ac:dyDescent="0.3">
      <c r="B98" s="119">
        <v>4</v>
      </c>
      <c r="C98" s="153" t="s">
        <v>23</v>
      </c>
      <c r="D98" s="154">
        <v>1</v>
      </c>
      <c r="E98" s="155">
        <v>3786.13</v>
      </c>
      <c r="F98" s="155">
        <f t="shared" si="32"/>
        <v>3786.13</v>
      </c>
      <c r="G98" s="156">
        <f t="shared" si="33"/>
        <v>45433.56</v>
      </c>
      <c r="H98" s="149">
        <f t="shared" ref="H98:I98" si="38">F98-F81</f>
        <v>8.6300000000001091</v>
      </c>
      <c r="I98" s="145">
        <f t="shared" si="38"/>
        <v>103.55999999999767</v>
      </c>
      <c r="J98" s="56"/>
      <c r="K98" s="56"/>
      <c r="L98" s="56"/>
      <c r="M98" s="143"/>
      <c r="N98" s="56"/>
      <c r="O98" s="56"/>
      <c r="P98" s="56"/>
      <c r="Q98" s="56"/>
      <c r="R98" s="56"/>
      <c r="S98" s="56"/>
      <c r="T98" s="56"/>
      <c r="U98" s="56"/>
      <c r="V98" s="56"/>
    </row>
    <row r="99" spans="2:22" ht="15.75" customHeight="1" thickBot="1" x14ac:dyDescent="0.3">
      <c r="B99" s="119">
        <v>5</v>
      </c>
      <c r="C99" s="153" t="s">
        <v>24</v>
      </c>
      <c r="D99" s="154">
        <v>2</v>
      </c>
      <c r="E99" s="155">
        <v>3323.7</v>
      </c>
      <c r="F99" s="155">
        <f t="shared" si="32"/>
        <v>6647.4</v>
      </c>
      <c r="G99" s="156">
        <f t="shared" si="33"/>
        <v>79768.799999999988</v>
      </c>
      <c r="H99" s="149">
        <f t="shared" ref="H99:I99" si="39">F99-F82</f>
        <v>147.85999999999967</v>
      </c>
      <c r="I99" s="145">
        <f t="shared" si="39"/>
        <v>1774.3199999999924</v>
      </c>
      <c r="J99" s="56"/>
      <c r="K99" s="56"/>
      <c r="L99" s="56"/>
      <c r="M99" s="143"/>
      <c r="N99" s="56"/>
      <c r="O99" s="56"/>
      <c r="P99" s="56"/>
      <c r="Q99" s="56"/>
      <c r="R99" s="56"/>
      <c r="S99" s="56"/>
      <c r="T99" s="56"/>
      <c r="U99" s="56"/>
      <c r="V99" s="56"/>
    </row>
    <row r="100" spans="2:22" ht="15.75" customHeight="1" thickBot="1" x14ac:dyDescent="0.3">
      <c r="B100" s="119">
        <v>6</v>
      </c>
      <c r="C100" s="153" t="s">
        <v>25</v>
      </c>
      <c r="D100" s="154">
        <v>1</v>
      </c>
      <c r="E100" s="155">
        <v>6925</v>
      </c>
      <c r="F100" s="155">
        <f t="shared" si="32"/>
        <v>6925</v>
      </c>
      <c r="G100" s="156">
        <f t="shared" si="33"/>
        <v>83100</v>
      </c>
      <c r="H100" s="149">
        <f t="shared" ref="H100:I100" si="40">F100-F83</f>
        <v>8.6400000000003274</v>
      </c>
      <c r="I100" s="145">
        <f t="shared" si="40"/>
        <v>103.68000000000757</v>
      </c>
      <c r="J100" s="143"/>
      <c r="K100" s="56"/>
      <c r="L100" s="56"/>
      <c r="M100" s="143"/>
      <c r="N100" s="56"/>
      <c r="O100" s="56"/>
      <c r="P100" s="56"/>
      <c r="Q100" s="56"/>
      <c r="R100" s="56"/>
      <c r="S100" s="56"/>
      <c r="T100" s="56"/>
      <c r="U100" s="56"/>
      <c r="V100" s="56"/>
    </row>
    <row r="101" spans="2:22" ht="15.75" customHeight="1" thickBot="1" x14ac:dyDescent="0.3">
      <c r="B101" s="119">
        <v>7</v>
      </c>
      <c r="C101" s="153" t="s">
        <v>26</v>
      </c>
      <c r="D101" s="154">
        <v>2</v>
      </c>
      <c r="E101" s="155">
        <v>7620.34</v>
      </c>
      <c r="F101" s="155">
        <f t="shared" si="32"/>
        <v>15240.68</v>
      </c>
      <c r="G101" s="156">
        <f t="shared" si="33"/>
        <v>182888.16</v>
      </c>
      <c r="H101" s="149">
        <f t="shared" ref="H101:I101" si="41">F101-F84</f>
        <v>74.079999999999927</v>
      </c>
      <c r="I101" s="145">
        <f t="shared" si="41"/>
        <v>888.95999999999185</v>
      </c>
      <c r="J101" s="143"/>
      <c r="K101" s="56"/>
      <c r="L101" s="56"/>
      <c r="M101" s="143"/>
      <c r="N101" s="56"/>
      <c r="O101" s="56"/>
      <c r="P101" s="56"/>
      <c r="Q101" s="56"/>
      <c r="R101" s="56"/>
      <c r="S101" s="56"/>
      <c r="T101" s="56"/>
      <c r="U101" s="56"/>
      <c r="V101" s="56"/>
    </row>
    <row r="102" spans="2:22" ht="15.75" customHeight="1" thickBot="1" x14ac:dyDescent="0.3">
      <c r="B102" s="119">
        <v>8</v>
      </c>
      <c r="C102" s="153" t="s">
        <v>27</v>
      </c>
      <c r="D102" s="154">
        <v>1</v>
      </c>
      <c r="E102" s="155">
        <v>2891.77</v>
      </c>
      <c r="F102" s="155">
        <f t="shared" si="32"/>
        <v>2891.77</v>
      </c>
      <c r="G102" s="156">
        <f t="shared" si="33"/>
        <v>34701.24</v>
      </c>
      <c r="H102" s="149">
        <f t="shared" ref="H102:I102" si="42">F102-F85</f>
        <v>58.489999999999782</v>
      </c>
      <c r="I102" s="145">
        <f t="shared" si="42"/>
        <v>701.87999999999738</v>
      </c>
      <c r="J102" s="56"/>
      <c r="K102" s="56"/>
      <c r="L102" s="56"/>
      <c r="M102" s="143"/>
      <c r="N102" s="56"/>
      <c r="O102" s="56"/>
      <c r="P102" s="56"/>
      <c r="Q102" s="56"/>
      <c r="R102" s="56"/>
      <c r="S102" s="56"/>
      <c r="T102" s="56"/>
      <c r="U102" s="56"/>
      <c r="V102" s="56"/>
    </row>
    <row r="103" spans="2:22" ht="15.75" customHeight="1" thickBot="1" x14ac:dyDescent="0.3">
      <c r="B103" s="357">
        <v>9</v>
      </c>
      <c r="C103" s="153" t="s">
        <v>46</v>
      </c>
      <c r="D103" s="154"/>
      <c r="E103" s="155">
        <v>1389.37</v>
      </c>
      <c r="F103" s="155">
        <v>1389.37</v>
      </c>
      <c r="G103" s="156">
        <f t="shared" si="33"/>
        <v>16672.439999999999</v>
      </c>
      <c r="H103" s="149">
        <f t="shared" ref="H103:I103" si="43">F103-F86</f>
        <v>3.5799999999999272</v>
      </c>
      <c r="I103" s="145">
        <f t="shared" si="43"/>
        <v>42.959999999999127</v>
      </c>
      <c r="J103" s="143"/>
      <c r="K103" s="45"/>
      <c r="L103" s="56"/>
      <c r="M103" s="143"/>
      <c r="N103" s="56"/>
      <c r="O103" s="56"/>
      <c r="P103" s="56"/>
      <c r="Q103" s="56"/>
      <c r="R103" s="56"/>
      <c r="S103" s="56"/>
      <c r="T103" s="56"/>
      <c r="U103" s="56"/>
      <c r="V103" s="56"/>
    </row>
    <row r="104" spans="2:22" ht="15.75" customHeight="1" thickBot="1" x14ac:dyDescent="0.3">
      <c r="B104" s="353"/>
      <c r="C104" s="30" t="s">
        <v>52</v>
      </c>
      <c r="D104" s="31"/>
      <c r="E104" s="32">
        <v>2087.96</v>
      </c>
      <c r="F104" s="32">
        <v>2087.96</v>
      </c>
      <c r="G104" s="157">
        <f t="shared" si="33"/>
        <v>25055.52</v>
      </c>
      <c r="H104" s="150">
        <f t="shared" ref="H104:I104" si="44">F104-F87</f>
        <v>0</v>
      </c>
      <c r="I104" s="146">
        <f t="shared" si="44"/>
        <v>0</v>
      </c>
      <c r="J104" s="56"/>
      <c r="K104" s="56"/>
      <c r="L104" s="56"/>
      <c r="M104" s="143"/>
      <c r="N104" s="56"/>
      <c r="O104" s="56"/>
      <c r="P104" s="56"/>
      <c r="Q104" s="56"/>
      <c r="R104" s="56"/>
      <c r="S104" s="56"/>
      <c r="T104" s="56"/>
      <c r="U104" s="56"/>
      <c r="V104" s="56"/>
    </row>
    <row r="105" spans="2:22" ht="15.75" customHeight="1" thickBot="1" x14ac:dyDescent="0.25">
      <c r="B105" s="362" t="s">
        <v>29</v>
      </c>
      <c r="C105" s="363"/>
      <c r="D105" s="158">
        <f>SUM(D94:D104)</f>
        <v>13</v>
      </c>
      <c r="E105" s="159"/>
      <c r="F105" s="33">
        <f t="shared" ref="F105:I105" si="45">SUM(F94:F104)</f>
        <v>57641.89</v>
      </c>
      <c r="G105" s="160">
        <f t="shared" si="45"/>
        <v>691702.67999999993</v>
      </c>
      <c r="H105" s="151">
        <f t="shared" si="45"/>
        <v>654.70999999999867</v>
      </c>
      <c r="I105" s="147">
        <f t="shared" si="45"/>
        <v>7856.5199999999604</v>
      </c>
      <c r="J105" s="195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</row>
    <row r="106" spans="2:22" s="56" customFormat="1" ht="15.75" customHeight="1" x14ac:dyDescent="0.2">
      <c r="B106" s="161"/>
      <c r="C106" s="85"/>
      <c r="D106" s="86"/>
      <c r="E106" s="87"/>
      <c r="F106" s="148">
        <f>F105-F89</f>
        <v>57611.32</v>
      </c>
      <c r="G106" s="162">
        <f>G105-G89</f>
        <v>691335.83999999985</v>
      </c>
      <c r="H106" s="144"/>
      <c r="I106" s="144"/>
    </row>
    <row r="107" spans="2:22" s="56" customFormat="1" ht="15.75" customHeight="1" thickBot="1" x14ac:dyDescent="0.3">
      <c r="B107" s="163"/>
      <c r="C107" s="164"/>
      <c r="D107" s="164"/>
      <c r="E107" s="164"/>
      <c r="F107" s="164"/>
      <c r="G107" s="165"/>
      <c r="H107" s="52"/>
      <c r="I107" s="45"/>
    </row>
    <row r="108" spans="2:22" ht="15.75" customHeight="1" thickBot="1" x14ac:dyDescent="0.3">
      <c r="B108" s="364" t="s">
        <v>93</v>
      </c>
      <c r="C108" s="365"/>
      <c r="D108" s="365"/>
      <c r="E108" s="365"/>
      <c r="F108" s="365"/>
      <c r="G108" s="366"/>
      <c r="H108" s="125"/>
      <c r="I108" s="124"/>
      <c r="J108" s="56"/>
      <c r="K108" s="56"/>
      <c r="L108" s="56"/>
      <c r="M108" s="56"/>
      <c r="N108" s="56"/>
      <c r="O108" s="56"/>
      <c r="P108" s="56"/>
      <c r="Q108" s="56"/>
    </row>
    <row r="109" spans="2:22" ht="60.75" thickBot="1" x14ac:dyDescent="0.25">
      <c r="B109" s="175" t="s">
        <v>11</v>
      </c>
      <c r="C109" s="176" t="s">
        <v>15</v>
      </c>
      <c r="D109" s="177" t="s">
        <v>16</v>
      </c>
      <c r="E109" s="178" t="s">
        <v>49</v>
      </c>
      <c r="F109" s="178" t="s">
        <v>50</v>
      </c>
      <c r="G109" s="190" t="s">
        <v>51</v>
      </c>
      <c r="H109" s="126" t="s">
        <v>89</v>
      </c>
      <c r="I109" s="94" t="s">
        <v>87</v>
      </c>
      <c r="J109" s="56"/>
      <c r="K109" s="56"/>
      <c r="L109" s="56"/>
      <c r="M109" s="56"/>
      <c r="N109" s="56"/>
      <c r="O109" s="56"/>
      <c r="P109" s="56"/>
      <c r="Q109" s="56"/>
    </row>
    <row r="110" spans="2:22" ht="15.75" customHeight="1" thickBot="1" x14ac:dyDescent="0.25">
      <c r="B110" s="354">
        <v>1</v>
      </c>
      <c r="C110" s="153" t="s">
        <v>20</v>
      </c>
      <c r="D110" s="154">
        <v>3</v>
      </c>
      <c r="E110" s="155">
        <v>2911.86</v>
      </c>
      <c r="F110" s="155">
        <f t="shared" ref="F110:F118" si="46">D110*E110</f>
        <v>8735.58</v>
      </c>
      <c r="G110" s="156">
        <f t="shared" ref="G110:G120" si="47">12*F110</f>
        <v>104826.95999999999</v>
      </c>
      <c r="H110" s="188">
        <f t="shared" ref="H110:I110" si="48">F110-F94</f>
        <v>0</v>
      </c>
      <c r="I110" s="173">
        <f t="shared" si="48"/>
        <v>0</v>
      </c>
      <c r="J110" s="56"/>
      <c r="K110" s="56"/>
      <c r="L110" s="56"/>
      <c r="M110" s="56"/>
      <c r="N110" s="56"/>
      <c r="O110" s="56"/>
      <c r="P110" s="56"/>
      <c r="Q110" s="56"/>
    </row>
    <row r="111" spans="2:22" ht="15.75" customHeight="1" thickBot="1" x14ac:dyDescent="0.25">
      <c r="B111" s="353"/>
      <c r="C111" s="153" t="s">
        <v>48</v>
      </c>
      <c r="D111" s="154">
        <v>1</v>
      </c>
      <c r="E111" s="155">
        <v>3028.38</v>
      </c>
      <c r="F111" s="155">
        <f t="shared" si="46"/>
        <v>3028.38</v>
      </c>
      <c r="G111" s="156">
        <f t="shared" si="47"/>
        <v>36340.559999999998</v>
      </c>
      <c r="H111" s="188">
        <f t="shared" ref="H111:I111" si="49">F111-F95</f>
        <v>75.119999999999891</v>
      </c>
      <c r="I111" s="173">
        <f t="shared" si="49"/>
        <v>901.43999999999505</v>
      </c>
      <c r="J111" s="56"/>
      <c r="K111" s="56"/>
      <c r="L111" s="56"/>
      <c r="M111" s="56"/>
      <c r="N111" s="56"/>
      <c r="O111" s="56"/>
      <c r="P111" s="56"/>
      <c r="Q111" s="56"/>
    </row>
    <row r="112" spans="2:22" ht="15.75" customHeight="1" thickBot="1" x14ac:dyDescent="0.25">
      <c r="B112" s="115">
        <v>2</v>
      </c>
      <c r="C112" s="181" t="s">
        <v>21</v>
      </c>
      <c r="D112" s="182">
        <v>1</v>
      </c>
      <c r="E112" s="183">
        <v>3486.62</v>
      </c>
      <c r="F112" s="183">
        <f t="shared" si="46"/>
        <v>3486.62</v>
      </c>
      <c r="G112" s="191">
        <f t="shared" si="47"/>
        <v>41839.440000000002</v>
      </c>
      <c r="H112" s="188">
        <f t="shared" ref="H112:I112" si="50">F112-F96</f>
        <v>0</v>
      </c>
      <c r="I112" s="173">
        <f t="shared" si="50"/>
        <v>0</v>
      </c>
      <c r="J112" s="56"/>
      <c r="K112" s="56"/>
      <c r="L112" s="56"/>
      <c r="M112" s="56"/>
      <c r="N112" s="56"/>
      <c r="O112" s="56"/>
      <c r="P112" s="56"/>
      <c r="Q112" s="56"/>
    </row>
    <row r="113" spans="1:26" ht="15.75" customHeight="1" thickBot="1" x14ac:dyDescent="0.25">
      <c r="B113" s="119">
        <v>3</v>
      </c>
      <c r="C113" s="181" t="s">
        <v>22</v>
      </c>
      <c r="D113" s="182">
        <v>1</v>
      </c>
      <c r="E113" s="183">
        <v>3498.12</v>
      </c>
      <c r="F113" s="183">
        <f t="shared" si="46"/>
        <v>3498.12</v>
      </c>
      <c r="G113" s="191">
        <f t="shared" si="47"/>
        <v>41977.440000000002</v>
      </c>
      <c r="H113" s="188">
        <f t="shared" ref="H113:I113" si="51">F113-F97</f>
        <v>0</v>
      </c>
      <c r="I113" s="173">
        <f t="shared" si="51"/>
        <v>0</v>
      </c>
      <c r="J113" s="56"/>
      <c r="K113" s="56"/>
      <c r="L113" s="56"/>
      <c r="M113" s="56"/>
      <c r="N113" s="56"/>
      <c r="O113" s="56"/>
      <c r="P113" s="56"/>
      <c r="Q113" s="56"/>
    </row>
    <row r="114" spans="1:26" ht="15.75" customHeight="1" thickBot="1" x14ac:dyDescent="0.25">
      <c r="B114" s="119">
        <v>4</v>
      </c>
      <c r="C114" s="184" t="s">
        <v>23</v>
      </c>
      <c r="D114" s="185">
        <v>1</v>
      </c>
      <c r="E114" s="186">
        <v>3786.13</v>
      </c>
      <c r="F114" s="187">
        <f t="shared" si="46"/>
        <v>3786.13</v>
      </c>
      <c r="G114" s="192">
        <f t="shared" si="47"/>
        <v>45433.56</v>
      </c>
      <c r="H114" s="188">
        <f t="shared" ref="H114:I114" si="52">F114-F98</f>
        <v>0</v>
      </c>
      <c r="I114" s="173">
        <f t="shared" si="52"/>
        <v>0</v>
      </c>
      <c r="J114" s="56"/>
      <c r="K114" s="56"/>
      <c r="L114" s="56"/>
      <c r="M114" s="56"/>
      <c r="N114" s="56"/>
      <c r="O114" s="56"/>
      <c r="P114" s="56"/>
      <c r="Q114" s="56"/>
    </row>
    <row r="115" spans="1:26" ht="15.75" customHeight="1" thickBot="1" x14ac:dyDescent="0.25">
      <c r="B115" s="119">
        <v>5</v>
      </c>
      <c r="C115" s="181" t="s">
        <v>24</v>
      </c>
      <c r="D115" s="182">
        <v>2</v>
      </c>
      <c r="E115" s="183">
        <v>3323.7</v>
      </c>
      <c r="F115" s="183">
        <f t="shared" si="46"/>
        <v>6647.4</v>
      </c>
      <c r="G115" s="191">
        <f t="shared" si="47"/>
        <v>79768.799999999988</v>
      </c>
      <c r="H115" s="188">
        <f t="shared" ref="H115:I115" si="53">F115-F99</f>
        <v>0</v>
      </c>
      <c r="I115" s="173">
        <f t="shared" si="53"/>
        <v>0</v>
      </c>
      <c r="J115" s="56"/>
      <c r="K115" s="56"/>
      <c r="L115" s="56"/>
      <c r="M115" s="56"/>
      <c r="N115" s="56"/>
      <c r="O115" s="56"/>
      <c r="P115" s="56"/>
      <c r="Q115" s="56"/>
    </row>
    <row r="116" spans="1:26" ht="15.75" customHeight="1" thickBot="1" x14ac:dyDescent="0.25">
      <c r="B116" s="119">
        <v>6</v>
      </c>
      <c r="C116" s="181" t="s">
        <v>25</v>
      </c>
      <c r="D116" s="182">
        <v>1</v>
      </c>
      <c r="E116" s="183">
        <v>6925</v>
      </c>
      <c r="F116" s="183">
        <f t="shared" si="46"/>
        <v>6925</v>
      </c>
      <c r="G116" s="191">
        <f t="shared" si="47"/>
        <v>83100</v>
      </c>
      <c r="H116" s="188">
        <f t="shared" ref="H116:I116" si="54">F116-F100</f>
        <v>0</v>
      </c>
      <c r="I116" s="173">
        <f t="shared" si="54"/>
        <v>0</v>
      </c>
      <c r="J116" s="56"/>
      <c r="K116" s="56"/>
      <c r="L116" s="56"/>
      <c r="M116" s="56"/>
      <c r="N116" s="56"/>
      <c r="O116" s="56"/>
      <c r="P116" s="56"/>
      <c r="Q116" s="56"/>
    </row>
    <row r="117" spans="1:26" ht="15.75" customHeight="1" thickBot="1" x14ac:dyDescent="0.25">
      <c r="B117" s="119">
        <v>7</v>
      </c>
      <c r="C117" s="181" t="s">
        <v>26</v>
      </c>
      <c r="D117" s="182">
        <v>2</v>
      </c>
      <c r="E117" s="183">
        <v>7620.34</v>
      </c>
      <c r="F117" s="183">
        <f t="shared" si="46"/>
        <v>15240.68</v>
      </c>
      <c r="G117" s="191">
        <f t="shared" si="47"/>
        <v>182888.16</v>
      </c>
      <c r="H117" s="188">
        <f t="shared" ref="H117:I117" si="55">F117-F101</f>
        <v>0</v>
      </c>
      <c r="I117" s="173">
        <f t="shared" si="55"/>
        <v>0</v>
      </c>
      <c r="J117" s="56"/>
      <c r="K117" s="56"/>
      <c r="L117" s="56"/>
      <c r="M117" s="56"/>
      <c r="N117" s="56"/>
      <c r="O117" s="56"/>
      <c r="P117" s="56"/>
      <c r="Q117" s="56"/>
    </row>
    <row r="118" spans="1:26" ht="15.75" customHeight="1" thickBot="1" x14ac:dyDescent="0.25">
      <c r="B118" s="119">
        <v>8</v>
      </c>
      <c r="C118" s="181" t="s">
        <v>27</v>
      </c>
      <c r="D118" s="182">
        <v>1</v>
      </c>
      <c r="E118" s="183">
        <v>2891.77</v>
      </c>
      <c r="F118" s="183">
        <f t="shared" si="46"/>
        <v>2891.77</v>
      </c>
      <c r="G118" s="191">
        <f t="shared" si="47"/>
        <v>34701.24</v>
      </c>
      <c r="H118" s="188">
        <f t="shared" ref="H118:I118" si="56">F118-F102</f>
        <v>0</v>
      </c>
      <c r="I118" s="173">
        <f t="shared" si="56"/>
        <v>0</v>
      </c>
      <c r="J118" s="56"/>
      <c r="K118" s="56"/>
      <c r="L118" s="56"/>
      <c r="M118" s="56"/>
      <c r="N118" s="56"/>
      <c r="O118" s="56"/>
      <c r="P118" s="56"/>
      <c r="Q118" s="56"/>
    </row>
    <row r="119" spans="1:26" ht="15.75" customHeight="1" thickBot="1" x14ac:dyDescent="0.25">
      <c r="B119" s="357">
        <v>9</v>
      </c>
      <c r="C119" s="18" t="s">
        <v>46</v>
      </c>
      <c r="D119" s="19"/>
      <c r="E119" s="32">
        <v>1389.37</v>
      </c>
      <c r="F119" s="166">
        <v>1389.37</v>
      </c>
      <c r="G119" s="167">
        <f t="shared" si="47"/>
        <v>16672.439999999999</v>
      </c>
      <c r="H119" s="188">
        <f t="shared" ref="H119:I119" si="57">F119-F103</f>
        <v>0</v>
      </c>
      <c r="I119" s="173">
        <f t="shared" si="57"/>
        <v>0</v>
      </c>
      <c r="J119" s="56"/>
      <c r="K119" s="56"/>
      <c r="L119" s="56"/>
      <c r="M119" s="56"/>
      <c r="N119" s="56"/>
      <c r="O119" s="56"/>
      <c r="P119" s="56"/>
      <c r="Q119" s="56"/>
    </row>
    <row r="120" spans="1:26" ht="15.75" customHeight="1" thickBot="1" x14ac:dyDescent="0.25">
      <c r="B120" s="353"/>
      <c r="C120" s="30" t="s">
        <v>52</v>
      </c>
      <c r="D120" s="31"/>
      <c r="E120" s="34">
        <v>2087.96</v>
      </c>
      <c r="F120" s="166">
        <v>2087.96</v>
      </c>
      <c r="G120" s="167">
        <f t="shared" si="47"/>
        <v>25055.52</v>
      </c>
      <c r="H120" s="188">
        <f t="shared" ref="H120:I120" si="58">F120-F104</f>
        <v>0</v>
      </c>
      <c r="I120" s="173">
        <f t="shared" si="58"/>
        <v>0</v>
      </c>
      <c r="J120" s="56"/>
      <c r="K120" s="56"/>
      <c r="L120" s="56"/>
      <c r="M120" s="56"/>
      <c r="N120" s="56"/>
      <c r="O120" s="56"/>
      <c r="P120" s="56"/>
      <c r="Q120" s="56"/>
    </row>
    <row r="121" spans="1:26" ht="15.75" customHeight="1" thickBot="1" x14ac:dyDescent="0.3">
      <c r="B121" s="338" t="s">
        <v>29</v>
      </c>
      <c r="C121" s="339"/>
      <c r="D121" s="120">
        <f>SUM(D110:D119)</f>
        <v>13</v>
      </c>
      <c r="E121" s="179"/>
      <c r="F121" s="180">
        <f t="shared" ref="F121:I121" si="59">SUM(F110:F120)</f>
        <v>57717.009999999995</v>
      </c>
      <c r="G121" s="193">
        <f t="shared" si="59"/>
        <v>692604.11999999988</v>
      </c>
      <c r="H121" s="189">
        <f t="shared" si="59"/>
        <v>75.119999999999891</v>
      </c>
      <c r="I121" s="174">
        <f t="shared" si="59"/>
        <v>901.43999999999505</v>
      </c>
      <c r="J121" s="195"/>
      <c r="K121" s="143"/>
      <c r="L121" s="56"/>
      <c r="M121" s="56"/>
      <c r="N121" s="56"/>
      <c r="O121" s="56"/>
      <c r="P121" s="56"/>
      <c r="Q121" s="56"/>
    </row>
    <row r="122" spans="1:26" ht="15.75" customHeight="1" x14ac:dyDescent="0.25">
      <c r="A122" s="83"/>
      <c r="B122" s="361"/>
      <c r="C122" s="356"/>
      <c r="D122" s="356"/>
      <c r="E122" s="356"/>
      <c r="F122" s="194">
        <f>F121-F105</f>
        <v>75.119999999995343</v>
      </c>
      <c r="G122" s="194">
        <f>G121-G105</f>
        <v>901.43999999994412</v>
      </c>
      <c r="H122" s="171"/>
      <c r="I122" s="172"/>
      <c r="J122" s="196"/>
      <c r="K122" s="83"/>
      <c r="L122" s="83"/>
      <c r="M122" s="83"/>
      <c r="N122" s="83"/>
      <c r="O122" s="83"/>
      <c r="P122" s="83"/>
      <c r="Q122" s="83"/>
      <c r="R122" s="35"/>
      <c r="S122" s="35"/>
      <c r="T122" s="35"/>
      <c r="U122" s="35"/>
      <c r="V122" s="35"/>
      <c r="W122" s="35"/>
      <c r="X122" s="35"/>
      <c r="Y122" s="35"/>
      <c r="Z122" s="35"/>
    </row>
    <row r="123" spans="1:26" ht="15.75" customHeight="1" thickBot="1" x14ac:dyDescent="0.25">
      <c r="B123" s="56"/>
      <c r="C123" s="56"/>
      <c r="D123" s="56"/>
      <c r="E123" s="56"/>
      <c r="F123" s="56"/>
      <c r="G123" s="56"/>
      <c r="H123" s="45"/>
      <c r="I123" s="45"/>
      <c r="J123" s="195"/>
      <c r="K123" s="56"/>
      <c r="L123" s="56"/>
      <c r="M123" s="56"/>
      <c r="N123" s="56"/>
      <c r="O123" s="56"/>
      <c r="P123" s="56"/>
      <c r="Q123" s="56"/>
    </row>
    <row r="124" spans="1:26" ht="15.75" customHeight="1" thickBot="1" x14ac:dyDescent="0.3">
      <c r="B124" s="349" t="s">
        <v>95</v>
      </c>
      <c r="C124" s="350"/>
      <c r="D124" s="350"/>
      <c r="E124" s="350"/>
      <c r="F124" s="350"/>
      <c r="G124" s="351"/>
      <c r="H124" s="52"/>
      <c r="I124" s="45"/>
      <c r="J124" s="56"/>
      <c r="K124" s="56"/>
      <c r="L124" s="56"/>
      <c r="M124" s="56"/>
      <c r="N124" s="56"/>
      <c r="O124" s="56"/>
      <c r="P124" s="56"/>
      <c r="Q124" s="56"/>
    </row>
    <row r="125" spans="1:26" ht="15.75" customHeight="1" thickBot="1" x14ac:dyDescent="0.3">
      <c r="B125" s="358" t="s">
        <v>103</v>
      </c>
      <c r="C125" s="359"/>
      <c r="D125" s="359"/>
      <c r="E125" s="359"/>
      <c r="F125" s="359"/>
      <c r="G125" s="360"/>
      <c r="H125" s="355"/>
      <c r="I125" s="356"/>
      <c r="J125" s="56"/>
      <c r="K125" s="56"/>
      <c r="L125" s="56"/>
      <c r="M125" s="56"/>
      <c r="N125" s="56"/>
      <c r="O125" s="56"/>
      <c r="P125" s="56"/>
      <c r="Q125" s="56"/>
    </row>
    <row r="126" spans="1:26" ht="60.75" thickBot="1" x14ac:dyDescent="0.25">
      <c r="B126" s="152" t="s">
        <v>11</v>
      </c>
      <c r="C126" s="168" t="s">
        <v>15</v>
      </c>
      <c r="D126" s="169" t="s">
        <v>16</v>
      </c>
      <c r="E126" s="168" t="s">
        <v>49</v>
      </c>
      <c r="F126" s="168" t="s">
        <v>50</v>
      </c>
      <c r="G126" s="170" t="s">
        <v>51</v>
      </c>
      <c r="H126" s="126" t="s">
        <v>89</v>
      </c>
      <c r="I126" s="94" t="s">
        <v>87</v>
      </c>
      <c r="J126" s="56"/>
      <c r="K126" s="56"/>
      <c r="L126" s="56"/>
      <c r="M126" s="56"/>
      <c r="N126" s="56"/>
      <c r="O126" s="56"/>
      <c r="P126" s="56"/>
      <c r="Q126" s="56"/>
    </row>
    <row r="127" spans="1:26" ht="15.75" customHeight="1" thickBot="1" x14ac:dyDescent="0.25">
      <c r="B127" s="354">
        <v>1</v>
      </c>
      <c r="C127" s="181" t="s">
        <v>20</v>
      </c>
      <c r="D127" s="182">
        <v>3</v>
      </c>
      <c r="E127" s="183">
        <v>2911.86</v>
      </c>
      <c r="F127" s="183">
        <f t="shared" ref="F127:F135" si="60">D127*E127</f>
        <v>8735.58</v>
      </c>
      <c r="G127" s="191">
        <f t="shared" ref="G127:G137" si="61">12*F127</f>
        <v>104826.95999999999</v>
      </c>
      <c r="H127" s="149">
        <f>E127-E94</f>
        <v>0</v>
      </c>
      <c r="I127" s="145">
        <f>F127-F94</f>
        <v>0</v>
      </c>
      <c r="J127" s="56"/>
      <c r="K127" s="56"/>
      <c r="L127" s="56"/>
      <c r="M127" s="56"/>
      <c r="N127" s="56"/>
      <c r="O127" s="56"/>
      <c r="P127" s="56"/>
      <c r="Q127" s="56"/>
    </row>
    <row r="128" spans="1:26" ht="30.75" thickBot="1" x14ac:dyDescent="0.25">
      <c r="B128" s="353"/>
      <c r="C128" s="181" t="s">
        <v>48</v>
      </c>
      <c r="D128" s="182">
        <v>1</v>
      </c>
      <c r="E128" s="183">
        <v>2953.26</v>
      </c>
      <c r="F128" s="183">
        <f t="shared" si="60"/>
        <v>2953.26</v>
      </c>
      <c r="G128" s="191">
        <f t="shared" si="61"/>
        <v>35439.120000000003</v>
      </c>
      <c r="H128" s="149">
        <f t="shared" ref="H128:H137" si="62">E128-E95</f>
        <v>0</v>
      </c>
      <c r="I128" s="145">
        <f t="shared" ref="I128:I137" si="63">F128-F95</f>
        <v>0</v>
      </c>
      <c r="J128" s="56"/>
      <c r="K128" s="56"/>
      <c r="L128" s="56"/>
      <c r="M128" s="56"/>
      <c r="N128" s="56"/>
      <c r="O128" s="56"/>
      <c r="P128" s="56"/>
      <c r="Q128" s="56"/>
    </row>
    <row r="129" spans="2:17" ht="15.75" customHeight="1" thickBot="1" x14ac:dyDescent="0.25">
      <c r="B129" s="115">
        <v>2</v>
      </c>
      <c r="C129" s="181" t="s">
        <v>21</v>
      </c>
      <c r="D129" s="182">
        <v>1</v>
      </c>
      <c r="E129" s="183">
        <v>3486.62</v>
      </c>
      <c r="F129" s="183">
        <f t="shared" si="60"/>
        <v>3486.62</v>
      </c>
      <c r="G129" s="191">
        <f t="shared" si="61"/>
        <v>41839.440000000002</v>
      </c>
      <c r="H129" s="149">
        <f t="shared" si="62"/>
        <v>0</v>
      </c>
      <c r="I129" s="145">
        <f t="shared" si="63"/>
        <v>0</v>
      </c>
      <c r="J129" s="56"/>
      <c r="K129" s="56"/>
      <c r="L129" s="56"/>
      <c r="M129" s="56"/>
      <c r="N129" s="56"/>
      <c r="O129" s="56"/>
      <c r="P129" s="56"/>
      <c r="Q129" s="56"/>
    </row>
    <row r="130" spans="2:17" ht="15.75" customHeight="1" thickBot="1" x14ac:dyDescent="0.25">
      <c r="B130" s="119">
        <v>3</v>
      </c>
      <c r="C130" s="181" t="s">
        <v>22</v>
      </c>
      <c r="D130" s="182">
        <v>1</v>
      </c>
      <c r="E130" s="183">
        <v>3498.12</v>
      </c>
      <c r="F130" s="183">
        <f t="shared" si="60"/>
        <v>3498.12</v>
      </c>
      <c r="G130" s="191">
        <f t="shared" si="61"/>
        <v>41977.440000000002</v>
      </c>
      <c r="H130" s="149">
        <f t="shared" si="62"/>
        <v>0</v>
      </c>
      <c r="I130" s="145">
        <f t="shared" si="63"/>
        <v>0</v>
      </c>
      <c r="J130" s="56"/>
      <c r="K130" s="56"/>
      <c r="L130" s="56"/>
      <c r="M130" s="56"/>
      <c r="N130" s="56"/>
      <c r="O130" s="56"/>
      <c r="P130" s="56"/>
      <c r="Q130" s="56"/>
    </row>
    <row r="131" spans="2:17" ht="15.75" customHeight="1" thickBot="1" x14ac:dyDescent="0.25">
      <c r="B131" s="119">
        <v>4</v>
      </c>
      <c r="C131" s="181" t="s">
        <v>23</v>
      </c>
      <c r="D131" s="182">
        <v>1</v>
      </c>
      <c r="E131" s="183">
        <v>3786.13</v>
      </c>
      <c r="F131" s="183">
        <f t="shared" si="60"/>
        <v>3786.13</v>
      </c>
      <c r="G131" s="191">
        <f t="shared" si="61"/>
        <v>45433.56</v>
      </c>
      <c r="H131" s="149">
        <f t="shared" si="62"/>
        <v>0</v>
      </c>
      <c r="I131" s="145">
        <f t="shared" si="63"/>
        <v>0</v>
      </c>
      <c r="J131" s="56"/>
      <c r="K131" s="56"/>
      <c r="L131" s="56"/>
      <c r="M131" s="56"/>
      <c r="N131" s="56"/>
      <c r="O131" s="56"/>
      <c r="P131" s="56"/>
      <c r="Q131" s="56"/>
    </row>
    <row r="132" spans="2:17" ht="15.75" customHeight="1" thickBot="1" x14ac:dyDescent="0.25">
      <c r="B132" s="119">
        <v>5</v>
      </c>
      <c r="C132" s="181" t="s">
        <v>24</v>
      </c>
      <c r="D132" s="182">
        <v>2</v>
      </c>
      <c r="E132" s="183">
        <v>3323.7</v>
      </c>
      <c r="F132" s="183">
        <f t="shared" si="60"/>
        <v>6647.4</v>
      </c>
      <c r="G132" s="191">
        <f t="shared" si="61"/>
        <v>79768.799999999988</v>
      </c>
      <c r="H132" s="149">
        <f t="shared" si="62"/>
        <v>0</v>
      </c>
      <c r="I132" s="145">
        <f t="shared" si="63"/>
        <v>0</v>
      </c>
      <c r="J132" s="56"/>
      <c r="K132" s="56"/>
      <c r="L132" s="56"/>
      <c r="M132" s="56"/>
      <c r="N132" s="56"/>
      <c r="O132" s="56"/>
      <c r="P132" s="56"/>
      <c r="Q132" s="56"/>
    </row>
    <row r="133" spans="2:17" ht="15.75" customHeight="1" thickBot="1" x14ac:dyDescent="0.25">
      <c r="B133" s="119">
        <v>6</v>
      </c>
      <c r="C133" s="181" t="s">
        <v>25</v>
      </c>
      <c r="D133" s="182">
        <v>1</v>
      </c>
      <c r="E133" s="183">
        <v>6925</v>
      </c>
      <c r="F133" s="183">
        <f t="shared" si="60"/>
        <v>6925</v>
      </c>
      <c r="G133" s="191">
        <f t="shared" si="61"/>
        <v>83100</v>
      </c>
      <c r="H133" s="149">
        <f t="shared" si="62"/>
        <v>0</v>
      </c>
      <c r="I133" s="145">
        <f t="shared" si="63"/>
        <v>0</v>
      </c>
      <c r="J133" s="56"/>
      <c r="K133" s="56"/>
      <c r="L133" s="56"/>
      <c r="M133" s="56"/>
      <c r="N133" s="56"/>
      <c r="O133" s="56"/>
      <c r="P133" s="56"/>
      <c r="Q133" s="56"/>
    </row>
    <row r="134" spans="2:17" ht="15.75" customHeight="1" thickBot="1" x14ac:dyDescent="0.25">
      <c r="B134" s="119">
        <v>7</v>
      </c>
      <c r="C134" s="181" t="s">
        <v>26</v>
      </c>
      <c r="D134" s="182">
        <v>2</v>
      </c>
      <c r="E134" s="183">
        <v>7620.34</v>
      </c>
      <c r="F134" s="183">
        <f t="shared" si="60"/>
        <v>15240.68</v>
      </c>
      <c r="G134" s="191">
        <f t="shared" si="61"/>
        <v>182888.16</v>
      </c>
      <c r="H134" s="149">
        <f t="shared" si="62"/>
        <v>0</v>
      </c>
      <c r="I134" s="145">
        <f t="shared" si="63"/>
        <v>0</v>
      </c>
      <c r="J134" s="56"/>
      <c r="K134" s="56"/>
      <c r="L134" s="56"/>
      <c r="M134" s="56"/>
      <c r="N134" s="56"/>
      <c r="O134" s="56"/>
      <c r="P134" s="56"/>
      <c r="Q134" s="56"/>
    </row>
    <row r="135" spans="2:17" ht="15.75" customHeight="1" thickBot="1" x14ac:dyDescent="0.25">
      <c r="B135" s="119">
        <v>8</v>
      </c>
      <c r="C135" s="181" t="s">
        <v>27</v>
      </c>
      <c r="D135" s="182">
        <v>1</v>
      </c>
      <c r="E135" s="183">
        <v>2891.77</v>
      </c>
      <c r="F135" s="183">
        <f t="shared" si="60"/>
        <v>2891.77</v>
      </c>
      <c r="G135" s="191">
        <f t="shared" si="61"/>
        <v>34701.24</v>
      </c>
      <c r="H135" s="149">
        <f t="shared" si="62"/>
        <v>0</v>
      </c>
      <c r="I135" s="145">
        <f t="shared" si="63"/>
        <v>0</v>
      </c>
      <c r="J135" s="56"/>
      <c r="K135" s="56"/>
      <c r="L135" s="56"/>
      <c r="M135" s="56"/>
      <c r="N135" s="56"/>
      <c r="O135" s="56"/>
      <c r="P135" s="56"/>
      <c r="Q135" s="56"/>
    </row>
    <row r="136" spans="2:17" ht="15.75" customHeight="1" thickBot="1" x14ac:dyDescent="0.25">
      <c r="B136" s="357">
        <v>9</v>
      </c>
      <c r="C136" s="181" t="s">
        <v>46</v>
      </c>
      <c r="D136" s="182"/>
      <c r="E136" s="183">
        <v>1389.37</v>
      </c>
      <c r="F136" s="183">
        <v>1389.37</v>
      </c>
      <c r="G136" s="191">
        <f t="shared" si="61"/>
        <v>16672.439999999999</v>
      </c>
      <c r="H136" s="149">
        <f t="shared" si="62"/>
        <v>0</v>
      </c>
      <c r="I136" s="145">
        <f t="shared" si="63"/>
        <v>0</v>
      </c>
      <c r="J136" s="56"/>
      <c r="K136" s="56"/>
      <c r="L136" s="56"/>
      <c r="M136" s="56"/>
      <c r="N136" s="56"/>
      <c r="O136" s="56"/>
      <c r="P136" s="56"/>
      <c r="Q136" s="56"/>
    </row>
    <row r="137" spans="2:17" ht="15.75" customHeight="1" thickBot="1" x14ac:dyDescent="0.25">
      <c r="B137" s="353"/>
      <c r="C137" s="30" t="s">
        <v>52</v>
      </c>
      <c r="D137" s="31"/>
      <c r="E137" s="32">
        <v>2087.96</v>
      </c>
      <c r="F137" s="32">
        <v>2087.96</v>
      </c>
      <c r="G137" s="157">
        <f t="shared" si="61"/>
        <v>25055.52</v>
      </c>
      <c r="H137" s="149">
        <f t="shared" si="62"/>
        <v>0</v>
      </c>
      <c r="I137" s="145">
        <f t="shared" si="63"/>
        <v>0</v>
      </c>
      <c r="J137" s="56"/>
      <c r="K137" s="56"/>
      <c r="L137" s="56"/>
      <c r="M137" s="56"/>
      <c r="N137" s="56"/>
      <c r="O137" s="56"/>
      <c r="P137" s="56"/>
      <c r="Q137" s="56"/>
    </row>
    <row r="138" spans="2:17" ht="15.75" customHeight="1" thickBot="1" x14ac:dyDescent="0.25">
      <c r="B138" s="362" t="s">
        <v>29</v>
      </c>
      <c r="C138" s="363"/>
      <c r="D138" s="158">
        <f>SUM(D127:D137)</f>
        <v>13</v>
      </c>
      <c r="E138" s="159"/>
      <c r="F138" s="33">
        <f t="shared" ref="F138:I138" si="64">SUM(F127:F137)</f>
        <v>57641.89</v>
      </c>
      <c r="G138" s="160">
        <f t="shared" si="64"/>
        <v>691702.67999999993</v>
      </c>
      <c r="H138" s="151">
        <f t="shared" si="64"/>
        <v>0</v>
      </c>
      <c r="I138" s="147">
        <f t="shared" si="64"/>
        <v>0</v>
      </c>
      <c r="J138" s="56"/>
      <c r="K138" s="56"/>
      <c r="L138" s="56"/>
      <c r="M138" s="56"/>
      <c r="N138" s="56"/>
      <c r="O138" s="56"/>
      <c r="P138" s="56"/>
      <c r="Q138" s="56"/>
    </row>
    <row r="139" spans="2:17" ht="15.75" customHeight="1" x14ac:dyDescent="0.2">
      <c r="B139" s="161"/>
      <c r="C139" s="85"/>
      <c r="D139" s="86"/>
      <c r="E139" s="87"/>
      <c r="F139" s="148">
        <f>F138-F105</f>
        <v>0</v>
      </c>
      <c r="G139" s="162">
        <f>G138-G105</f>
        <v>0</v>
      </c>
      <c r="H139" s="144"/>
      <c r="I139" s="144"/>
      <c r="J139" s="56"/>
      <c r="K139" s="56"/>
      <c r="L139" s="56"/>
      <c r="M139" s="56"/>
      <c r="N139" s="56"/>
      <c r="O139" s="56"/>
      <c r="P139" s="56"/>
      <c r="Q139" s="56"/>
    </row>
    <row r="140" spans="2:17" ht="15.75" customHeight="1" thickBot="1" x14ac:dyDescent="0.3">
      <c r="B140" s="163"/>
      <c r="C140" s="164"/>
      <c r="D140" s="164"/>
      <c r="E140" s="164"/>
      <c r="F140" s="164"/>
      <c r="G140" s="165"/>
      <c r="H140" s="52"/>
      <c r="I140" s="45"/>
      <c r="J140" s="56"/>
      <c r="K140" s="56"/>
      <c r="L140" s="56"/>
      <c r="M140" s="56"/>
      <c r="N140" s="56"/>
      <c r="O140" s="56"/>
      <c r="P140" s="56"/>
      <c r="Q140" s="56"/>
    </row>
    <row r="141" spans="2:17" ht="15.75" thickBot="1" x14ac:dyDescent="0.3">
      <c r="B141" s="367" t="s">
        <v>176</v>
      </c>
      <c r="C141" s="365"/>
      <c r="D141" s="365"/>
      <c r="E141" s="365"/>
      <c r="F141" s="365"/>
      <c r="G141" s="366"/>
      <c r="H141" s="125"/>
      <c r="I141" s="124"/>
      <c r="J141" s="56"/>
      <c r="K141" s="56"/>
      <c r="L141" s="56"/>
      <c r="M141" s="56"/>
      <c r="N141" s="56"/>
      <c r="O141" s="56"/>
      <c r="P141" s="56"/>
      <c r="Q141" s="56"/>
    </row>
    <row r="142" spans="2:17" ht="60.75" thickBot="1" x14ac:dyDescent="0.25">
      <c r="B142" s="175" t="s">
        <v>11</v>
      </c>
      <c r="C142" s="176" t="s">
        <v>15</v>
      </c>
      <c r="D142" s="177" t="s">
        <v>16</v>
      </c>
      <c r="E142" s="178" t="s">
        <v>49</v>
      </c>
      <c r="F142" s="178" t="s">
        <v>50</v>
      </c>
      <c r="G142" s="190" t="s">
        <v>51</v>
      </c>
      <c r="H142" s="126" t="s">
        <v>89</v>
      </c>
      <c r="I142" s="94" t="s">
        <v>87</v>
      </c>
      <c r="J142" s="56"/>
      <c r="K142" s="56"/>
      <c r="L142" s="56"/>
      <c r="M142" s="56"/>
      <c r="N142" s="56"/>
      <c r="O142" s="56"/>
      <c r="P142" s="56"/>
      <c r="Q142" s="56"/>
    </row>
    <row r="143" spans="2:17" ht="15.75" customHeight="1" thickBot="1" x14ac:dyDescent="0.25">
      <c r="B143" s="354">
        <v>1</v>
      </c>
      <c r="C143" s="153" t="s">
        <v>20</v>
      </c>
      <c r="D143" s="154">
        <v>3</v>
      </c>
      <c r="E143" s="155">
        <v>2986.99</v>
      </c>
      <c r="F143" s="155">
        <f t="shared" ref="F143:F151" si="65">D143*E143</f>
        <v>8960.9699999999993</v>
      </c>
      <c r="G143" s="156">
        <f t="shared" ref="G143:G153" si="66">12*F143</f>
        <v>107531.63999999998</v>
      </c>
      <c r="H143" s="188">
        <f>F143-F110</f>
        <v>225.38999999999942</v>
      </c>
      <c r="I143" s="173">
        <f>G143-G110</f>
        <v>2704.679999999993</v>
      </c>
      <c r="J143" s="56"/>
      <c r="K143" s="56"/>
      <c r="L143" s="56"/>
      <c r="M143" s="56"/>
      <c r="N143" s="56"/>
      <c r="O143" s="56"/>
      <c r="P143" s="56"/>
      <c r="Q143" s="56"/>
    </row>
    <row r="144" spans="2:17" ht="15.75" customHeight="1" thickBot="1" x14ac:dyDescent="0.25">
      <c r="B144" s="353"/>
      <c r="C144" s="153" t="s">
        <v>48</v>
      </c>
      <c r="D144" s="154">
        <v>1</v>
      </c>
      <c r="E144" s="155">
        <v>3028.38</v>
      </c>
      <c r="F144" s="155">
        <f t="shared" si="65"/>
        <v>3028.38</v>
      </c>
      <c r="G144" s="156">
        <f t="shared" si="66"/>
        <v>36340.559999999998</v>
      </c>
      <c r="H144" s="188">
        <f t="shared" ref="H144:H153" si="67">F144-F111</f>
        <v>0</v>
      </c>
      <c r="I144" s="173">
        <f t="shared" ref="I144:I153" si="68">G144-G111</f>
        <v>0</v>
      </c>
      <c r="J144" s="56"/>
      <c r="K144" s="56"/>
      <c r="L144" s="56"/>
      <c r="M144" s="56"/>
      <c r="N144" s="56"/>
      <c r="O144" s="56"/>
      <c r="P144" s="56"/>
      <c r="Q144" s="56"/>
    </row>
    <row r="145" spans="1:17" ht="15.75" customHeight="1" thickBot="1" x14ac:dyDescent="0.25">
      <c r="B145" s="115">
        <v>2</v>
      </c>
      <c r="C145" s="181" t="s">
        <v>21</v>
      </c>
      <c r="D145" s="182">
        <v>1</v>
      </c>
      <c r="E145" s="183">
        <v>3557.36</v>
      </c>
      <c r="F145" s="183">
        <f t="shared" si="65"/>
        <v>3557.36</v>
      </c>
      <c r="G145" s="191">
        <f t="shared" si="66"/>
        <v>42688.32</v>
      </c>
      <c r="H145" s="188">
        <f t="shared" si="67"/>
        <v>70.740000000000236</v>
      </c>
      <c r="I145" s="173">
        <f t="shared" si="68"/>
        <v>848.87999999999738</v>
      </c>
      <c r="J145" s="56"/>
      <c r="K145" s="56"/>
      <c r="L145" s="56"/>
      <c r="M145" s="56"/>
      <c r="N145" s="56"/>
      <c r="O145" s="56"/>
      <c r="P145" s="56"/>
      <c r="Q145" s="56"/>
    </row>
    <row r="146" spans="1:17" ht="15.75" customHeight="1" thickBot="1" x14ac:dyDescent="0.25">
      <c r="B146" s="119">
        <v>3</v>
      </c>
      <c r="C146" s="181" t="s">
        <v>22</v>
      </c>
      <c r="D146" s="182">
        <v>1</v>
      </c>
      <c r="E146" s="183">
        <v>3565.94</v>
      </c>
      <c r="F146" s="183">
        <f t="shared" si="65"/>
        <v>3565.94</v>
      </c>
      <c r="G146" s="191">
        <f t="shared" si="66"/>
        <v>42791.28</v>
      </c>
      <c r="H146" s="188">
        <f t="shared" si="67"/>
        <v>67.820000000000164</v>
      </c>
      <c r="I146" s="173">
        <f t="shared" si="68"/>
        <v>813.83999999999651</v>
      </c>
      <c r="J146" s="56"/>
      <c r="K146" s="56"/>
      <c r="L146" s="56"/>
      <c r="M146" s="56"/>
      <c r="N146" s="56"/>
      <c r="O146" s="56"/>
      <c r="P146" s="56"/>
      <c r="Q146" s="56"/>
    </row>
    <row r="147" spans="1:17" ht="15.75" customHeight="1" thickBot="1" x14ac:dyDescent="0.25">
      <c r="B147" s="119">
        <v>4</v>
      </c>
      <c r="C147" s="184" t="s">
        <v>23</v>
      </c>
      <c r="D147" s="185">
        <v>1</v>
      </c>
      <c r="E147" s="186">
        <v>3786.13</v>
      </c>
      <c r="F147" s="187">
        <f t="shared" si="65"/>
        <v>3786.13</v>
      </c>
      <c r="G147" s="192">
        <f t="shared" si="66"/>
        <v>45433.56</v>
      </c>
      <c r="H147" s="188">
        <f t="shared" si="67"/>
        <v>0</v>
      </c>
      <c r="I147" s="173">
        <f t="shared" si="68"/>
        <v>0</v>
      </c>
      <c r="J147" s="56"/>
      <c r="K147" s="56"/>
      <c r="L147" s="56"/>
      <c r="M147" s="56"/>
      <c r="N147" s="56"/>
      <c r="O147" s="56"/>
      <c r="P147" s="56"/>
      <c r="Q147" s="56"/>
    </row>
    <row r="148" spans="1:17" ht="15.75" customHeight="1" thickBot="1" x14ac:dyDescent="0.25">
      <c r="B148" s="119">
        <v>5</v>
      </c>
      <c r="C148" s="181" t="s">
        <v>24</v>
      </c>
      <c r="D148" s="182">
        <v>2</v>
      </c>
      <c r="E148" s="183">
        <v>3394.27</v>
      </c>
      <c r="F148" s="183">
        <f t="shared" si="65"/>
        <v>6788.54</v>
      </c>
      <c r="G148" s="191">
        <f t="shared" si="66"/>
        <v>81462.48</v>
      </c>
      <c r="H148" s="188">
        <f t="shared" si="67"/>
        <v>141.14000000000033</v>
      </c>
      <c r="I148" s="173">
        <f t="shared" si="68"/>
        <v>1693.6800000000076</v>
      </c>
      <c r="J148" s="56"/>
      <c r="K148" s="56"/>
      <c r="L148" s="56"/>
      <c r="M148" s="56"/>
      <c r="N148" s="56"/>
      <c r="O148" s="56"/>
      <c r="P148" s="56"/>
      <c r="Q148" s="56"/>
    </row>
    <row r="149" spans="1:17" ht="15.75" customHeight="1" thickBot="1" x14ac:dyDescent="0.25">
      <c r="B149" s="119">
        <v>6</v>
      </c>
      <c r="C149" s="181" t="s">
        <v>25</v>
      </c>
      <c r="D149" s="182">
        <v>1</v>
      </c>
      <c r="E149" s="183">
        <v>7020.38</v>
      </c>
      <c r="F149" s="183">
        <f t="shared" si="65"/>
        <v>7020.38</v>
      </c>
      <c r="G149" s="191">
        <f t="shared" si="66"/>
        <v>84244.56</v>
      </c>
      <c r="H149" s="188">
        <f t="shared" si="67"/>
        <v>95.380000000000109</v>
      </c>
      <c r="I149" s="173">
        <f t="shared" si="68"/>
        <v>1144.5599999999977</v>
      </c>
      <c r="J149" s="56"/>
      <c r="K149" s="56"/>
      <c r="L149" s="56"/>
      <c r="M149" s="56"/>
      <c r="N149" s="56"/>
      <c r="O149" s="56"/>
      <c r="P149" s="56"/>
      <c r="Q149" s="56"/>
    </row>
    <row r="150" spans="1:17" ht="15.75" customHeight="1" thickBot="1" x14ac:dyDescent="0.25">
      <c r="B150" s="119">
        <v>7</v>
      </c>
      <c r="C150" s="181" t="s">
        <v>26</v>
      </c>
      <c r="D150" s="182">
        <v>2</v>
      </c>
      <c r="E150" s="183">
        <v>7712.84</v>
      </c>
      <c r="F150" s="183">
        <f t="shared" si="65"/>
        <v>15425.68</v>
      </c>
      <c r="G150" s="191">
        <f t="shared" si="66"/>
        <v>185108.16</v>
      </c>
      <c r="H150" s="188">
        <f t="shared" si="67"/>
        <v>185</v>
      </c>
      <c r="I150" s="173">
        <f t="shared" si="68"/>
        <v>2220</v>
      </c>
      <c r="J150" s="56"/>
      <c r="K150" s="56"/>
      <c r="L150" s="56"/>
      <c r="M150" s="56"/>
      <c r="N150" s="56"/>
      <c r="O150" s="56"/>
      <c r="P150" s="56"/>
      <c r="Q150" s="56"/>
    </row>
    <row r="151" spans="1:17" ht="15.75" customHeight="1" thickBot="1" x14ac:dyDescent="0.25">
      <c r="B151" s="119">
        <v>8</v>
      </c>
      <c r="C151" s="181" t="s">
        <v>27</v>
      </c>
      <c r="D151" s="182">
        <v>1</v>
      </c>
      <c r="E151" s="183">
        <v>2963.3</v>
      </c>
      <c r="F151" s="183">
        <f t="shared" si="65"/>
        <v>2963.3</v>
      </c>
      <c r="G151" s="191">
        <f t="shared" si="66"/>
        <v>35559.600000000006</v>
      </c>
      <c r="H151" s="188">
        <f t="shared" si="67"/>
        <v>71.5300000000002</v>
      </c>
      <c r="I151" s="173">
        <f t="shared" si="68"/>
        <v>858.36000000000786</v>
      </c>
      <c r="J151" s="56"/>
      <c r="K151" s="56"/>
      <c r="L151" s="56"/>
      <c r="M151" s="56"/>
      <c r="N151" s="56"/>
      <c r="O151" s="56"/>
      <c r="P151" s="56"/>
      <c r="Q151" s="56"/>
    </row>
    <row r="152" spans="1:17" ht="15.75" customHeight="1" thickBot="1" x14ac:dyDescent="0.25">
      <c r="B152" s="357">
        <v>9</v>
      </c>
      <c r="C152" s="18" t="s">
        <v>46</v>
      </c>
      <c r="D152" s="19"/>
      <c r="E152" s="32">
        <v>1389.37</v>
      </c>
      <c r="F152" s="166">
        <v>1389.37</v>
      </c>
      <c r="G152" s="167">
        <f t="shared" si="66"/>
        <v>16672.439999999999</v>
      </c>
      <c r="H152" s="188">
        <f t="shared" si="67"/>
        <v>0</v>
      </c>
      <c r="I152" s="173">
        <f t="shared" si="68"/>
        <v>0</v>
      </c>
      <c r="J152" s="56"/>
      <c r="K152" s="56"/>
      <c r="L152" s="56"/>
      <c r="M152" s="56"/>
      <c r="N152" s="56"/>
      <c r="O152" s="56"/>
      <c r="P152" s="56"/>
      <c r="Q152" s="56"/>
    </row>
    <row r="153" spans="1:17" ht="15.75" customHeight="1" thickBot="1" x14ac:dyDescent="0.25">
      <c r="B153" s="353"/>
      <c r="C153" s="30" t="s">
        <v>52</v>
      </c>
      <c r="D153" s="31"/>
      <c r="E153" s="34">
        <v>2087.96</v>
      </c>
      <c r="F153" s="166">
        <v>2087.96</v>
      </c>
      <c r="G153" s="167">
        <f t="shared" si="66"/>
        <v>25055.52</v>
      </c>
      <c r="H153" s="188">
        <f t="shared" si="67"/>
        <v>0</v>
      </c>
      <c r="I153" s="173">
        <f t="shared" si="68"/>
        <v>0</v>
      </c>
      <c r="J153" s="56"/>
      <c r="K153" s="56"/>
      <c r="L153" s="56"/>
      <c r="M153" s="56"/>
      <c r="N153" s="56"/>
      <c r="O153" s="56"/>
      <c r="P153" s="56"/>
      <c r="Q153" s="56"/>
    </row>
    <row r="154" spans="1:17" ht="15.75" customHeight="1" thickBot="1" x14ac:dyDescent="0.25">
      <c r="B154" s="338" t="s">
        <v>29</v>
      </c>
      <c r="C154" s="339"/>
      <c r="D154" s="120">
        <f>SUM(D143:D152)</f>
        <v>13</v>
      </c>
      <c r="E154" s="179"/>
      <c r="F154" s="180">
        <f t="shared" ref="F154:I154" si="69">SUM(F143:F153)</f>
        <v>58574.01</v>
      </c>
      <c r="G154" s="193">
        <f t="shared" si="69"/>
        <v>702888.11999999988</v>
      </c>
      <c r="H154" s="189">
        <f t="shared" si="69"/>
        <v>857.00000000000045</v>
      </c>
      <c r="I154" s="174">
        <f t="shared" si="69"/>
        <v>10284</v>
      </c>
      <c r="J154" s="56"/>
      <c r="K154" s="56"/>
      <c r="L154" s="56"/>
      <c r="M154" s="56"/>
      <c r="N154" s="56"/>
      <c r="O154" s="56"/>
      <c r="P154" s="56"/>
      <c r="Q154" s="56"/>
    </row>
    <row r="155" spans="1:17" ht="15.75" customHeight="1" x14ac:dyDescent="0.25">
      <c r="B155" s="361"/>
      <c r="C155" s="356"/>
      <c r="D155" s="356"/>
      <c r="E155" s="356"/>
      <c r="F155" s="194">
        <f t="shared" ref="F155:G155" si="70">F154-F121</f>
        <v>857.00000000000728</v>
      </c>
      <c r="G155" s="194">
        <f t="shared" si="70"/>
        <v>10284</v>
      </c>
      <c r="H155" s="171"/>
      <c r="I155" s="172"/>
      <c r="J155" s="56"/>
      <c r="K155" s="56"/>
      <c r="L155" s="56"/>
      <c r="M155" s="56"/>
      <c r="N155" s="56"/>
      <c r="O155" s="56"/>
      <c r="P155" s="56"/>
      <c r="Q155" s="56"/>
    </row>
    <row r="156" spans="1:17" s="236" customFormat="1" ht="15.75" customHeight="1" thickBot="1" x14ac:dyDescent="0.3">
      <c r="A156" s="56"/>
      <c r="B156" s="319"/>
      <c r="C156" s="320"/>
      <c r="D156" s="320"/>
      <c r="E156" s="320"/>
      <c r="F156" s="194"/>
      <c r="G156" s="194"/>
      <c r="H156" s="171"/>
      <c r="I156" s="171"/>
      <c r="J156" s="56"/>
      <c r="K156" s="56"/>
      <c r="L156" s="56"/>
      <c r="M156" s="56"/>
      <c r="N156" s="56"/>
      <c r="O156" s="56"/>
      <c r="P156" s="56"/>
      <c r="Q156" s="56"/>
    </row>
    <row r="157" spans="1:17" s="236" customFormat="1" ht="15.75" customHeight="1" thickBot="1" x14ac:dyDescent="0.3">
      <c r="A157" s="56"/>
      <c r="B157" s="367" t="s">
        <v>181</v>
      </c>
      <c r="C157" s="365"/>
      <c r="D157" s="365"/>
      <c r="E157" s="365"/>
      <c r="F157" s="365"/>
      <c r="G157" s="366"/>
      <c r="H157" s="125"/>
      <c r="I157" s="124"/>
      <c r="J157" s="56"/>
      <c r="K157" s="56"/>
      <c r="L157" s="56"/>
      <c r="M157" s="56"/>
      <c r="N157" s="56"/>
      <c r="O157" s="56"/>
      <c r="P157" s="56"/>
      <c r="Q157" s="56"/>
    </row>
    <row r="158" spans="1:17" s="236" customFormat="1" ht="60.75" thickBot="1" x14ac:dyDescent="0.25">
      <c r="A158" s="56"/>
      <c r="B158" s="175" t="s">
        <v>11</v>
      </c>
      <c r="C158" s="176" t="s">
        <v>15</v>
      </c>
      <c r="D158" s="177" t="s">
        <v>16</v>
      </c>
      <c r="E158" s="178" t="s">
        <v>49</v>
      </c>
      <c r="F158" s="178" t="s">
        <v>50</v>
      </c>
      <c r="G158" s="190" t="s">
        <v>51</v>
      </c>
      <c r="H158" s="126" t="s">
        <v>89</v>
      </c>
      <c r="I158" s="94" t="s">
        <v>87</v>
      </c>
      <c r="J158" s="56"/>
      <c r="K158" s="56"/>
      <c r="L158" s="56"/>
      <c r="M158" s="56"/>
      <c r="N158" s="56"/>
      <c r="O158" s="56"/>
      <c r="P158" s="56"/>
      <c r="Q158" s="56"/>
    </row>
    <row r="159" spans="1:17" s="236" customFormat="1" ht="15.75" thickBot="1" x14ac:dyDescent="0.25">
      <c r="A159" s="56"/>
      <c r="B159" s="354">
        <v>1</v>
      </c>
      <c r="C159" s="153" t="s">
        <v>20</v>
      </c>
      <c r="D159" s="154">
        <v>3</v>
      </c>
      <c r="E159" s="155">
        <v>2986.99</v>
      </c>
      <c r="F159" s="155">
        <f t="shared" ref="F159:F167" si="71">D159*E159</f>
        <v>8960.9699999999993</v>
      </c>
      <c r="G159" s="156">
        <f t="shared" ref="G159:G169" si="72">12*F159</f>
        <v>107531.63999999998</v>
      </c>
      <c r="H159" s="188">
        <f>F159-F143</f>
        <v>0</v>
      </c>
      <c r="I159" s="322">
        <f>G159-G143</f>
        <v>0</v>
      </c>
      <c r="J159" s="56"/>
      <c r="K159" s="56"/>
      <c r="L159" s="56"/>
      <c r="M159" s="56"/>
      <c r="N159" s="56"/>
      <c r="O159" s="56"/>
      <c r="P159" s="56"/>
      <c r="Q159" s="56"/>
    </row>
    <row r="160" spans="1:17" s="236" customFormat="1" ht="30.75" thickBot="1" x14ac:dyDescent="0.25">
      <c r="A160" s="56"/>
      <c r="B160" s="353"/>
      <c r="C160" s="153" t="s">
        <v>48</v>
      </c>
      <c r="D160" s="154">
        <v>1</v>
      </c>
      <c r="E160" s="155">
        <v>3028.38</v>
      </c>
      <c r="F160" s="155">
        <f t="shared" si="71"/>
        <v>3028.38</v>
      </c>
      <c r="G160" s="156">
        <f t="shared" si="72"/>
        <v>36340.559999999998</v>
      </c>
      <c r="H160" s="188">
        <f t="shared" ref="H160:H169" si="73">F160-F144</f>
        <v>0</v>
      </c>
      <c r="I160" s="322">
        <f t="shared" ref="I160:I169" si="74">G160-G144</f>
        <v>0</v>
      </c>
      <c r="J160" s="56"/>
      <c r="K160" s="56"/>
      <c r="L160" s="56"/>
      <c r="M160" s="56"/>
      <c r="N160" s="56"/>
      <c r="O160" s="56"/>
      <c r="P160" s="56"/>
      <c r="Q160" s="56"/>
    </row>
    <row r="161" spans="1:17" s="236" customFormat="1" ht="15.75" customHeight="1" thickBot="1" x14ac:dyDescent="0.25">
      <c r="A161" s="56"/>
      <c r="B161" s="115">
        <v>2</v>
      </c>
      <c r="C161" s="181" t="s">
        <v>21</v>
      </c>
      <c r="D161" s="182">
        <v>1</v>
      </c>
      <c r="E161" s="183">
        <v>3557.36</v>
      </c>
      <c r="F161" s="183">
        <f t="shared" si="71"/>
        <v>3557.36</v>
      </c>
      <c r="G161" s="191">
        <f t="shared" si="72"/>
        <v>42688.32</v>
      </c>
      <c r="H161" s="188">
        <f t="shared" si="73"/>
        <v>0</v>
      </c>
      <c r="I161" s="322">
        <f t="shared" si="74"/>
        <v>0</v>
      </c>
      <c r="J161" s="56"/>
      <c r="K161" s="56"/>
      <c r="L161" s="56"/>
      <c r="M161" s="56"/>
      <c r="N161" s="56"/>
      <c r="O161" s="56"/>
      <c r="P161" s="56"/>
      <c r="Q161" s="56"/>
    </row>
    <row r="162" spans="1:17" s="236" customFormat="1" ht="15.75" customHeight="1" thickBot="1" x14ac:dyDescent="0.25">
      <c r="A162" s="56"/>
      <c r="B162" s="321">
        <v>3</v>
      </c>
      <c r="C162" s="181" t="s">
        <v>22</v>
      </c>
      <c r="D162" s="182">
        <v>1</v>
      </c>
      <c r="E162" s="183">
        <v>3565.94</v>
      </c>
      <c r="F162" s="183">
        <f t="shared" si="71"/>
        <v>3565.94</v>
      </c>
      <c r="G162" s="191">
        <f t="shared" si="72"/>
        <v>42791.28</v>
      </c>
      <c r="H162" s="188">
        <f t="shared" si="73"/>
        <v>0</v>
      </c>
      <c r="I162" s="322">
        <f t="shared" si="74"/>
        <v>0</v>
      </c>
      <c r="J162" s="56"/>
      <c r="K162" s="56"/>
      <c r="L162" s="56"/>
      <c r="M162" s="56"/>
      <c r="N162" s="56"/>
      <c r="O162" s="56"/>
      <c r="P162" s="56"/>
      <c r="Q162" s="56"/>
    </row>
    <row r="163" spans="1:17" s="236" customFormat="1" ht="15.75" customHeight="1" thickBot="1" x14ac:dyDescent="0.25">
      <c r="A163" s="56"/>
      <c r="B163" s="321">
        <v>4</v>
      </c>
      <c r="C163" s="184" t="s">
        <v>23</v>
      </c>
      <c r="D163" s="185">
        <v>1</v>
      </c>
      <c r="E163" s="186">
        <v>3786.13</v>
      </c>
      <c r="F163" s="187">
        <f t="shared" si="71"/>
        <v>3786.13</v>
      </c>
      <c r="G163" s="192">
        <f t="shared" si="72"/>
        <v>45433.56</v>
      </c>
      <c r="H163" s="188">
        <f t="shared" si="73"/>
        <v>0</v>
      </c>
      <c r="I163" s="322">
        <f t="shared" si="74"/>
        <v>0</v>
      </c>
      <c r="J163" s="56"/>
      <c r="K163" s="56"/>
      <c r="L163" s="56"/>
      <c r="M163" s="56"/>
      <c r="N163" s="56"/>
      <c r="O163" s="56"/>
      <c r="P163" s="56"/>
      <c r="Q163" s="56"/>
    </row>
    <row r="164" spans="1:17" s="236" customFormat="1" ht="15.75" customHeight="1" thickBot="1" x14ac:dyDescent="0.25">
      <c r="A164" s="56"/>
      <c r="B164" s="321">
        <v>5</v>
      </c>
      <c r="C164" s="181" t="s">
        <v>24</v>
      </c>
      <c r="D164" s="182">
        <v>2</v>
      </c>
      <c r="E164" s="183">
        <v>3394.27</v>
      </c>
      <c r="F164" s="183">
        <f t="shared" si="71"/>
        <v>6788.54</v>
      </c>
      <c r="G164" s="191">
        <f t="shared" si="72"/>
        <v>81462.48</v>
      </c>
      <c r="H164" s="188">
        <f t="shared" si="73"/>
        <v>0</v>
      </c>
      <c r="I164" s="322">
        <f t="shared" si="74"/>
        <v>0</v>
      </c>
      <c r="J164" s="56"/>
      <c r="K164" s="56"/>
      <c r="L164" s="56"/>
      <c r="M164" s="56"/>
      <c r="N164" s="56"/>
      <c r="O164" s="56"/>
      <c r="P164" s="56"/>
      <c r="Q164" s="56"/>
    </row>
    <row r="165" spans="1:17" s="236" customFormat="1" ht="15.75" customHeight="1" thickBot="1" x14ac:dyDescent="0.25">
      <c r="A165" s="56"/>
      <c r="B165" s="321">
        <v>6</v>
      </c>
      <c r="C165" s="181" t="s">
        <v>25</v>
      </c>
      <c r="D165" s="182">
        <v>1</v>
      </c>
      <c r="E165" s="183">
        <v>7020.38</v>
      </c>
      <c r="F165" s="183">
        <f t="shared" si="71"/>
        <v>7020.38</v>
      </c>
      <c r="G165" s="191">
        <f t="shared" si="72"/>
        <v>84244.56</v>
      </c>
      <c r="H165" s="188">
        <f t="shared" si="73"/>
        <v>0</v>
      </c>
      <c r="I165" s="322">
        <f t="shared" si="74"/>
        <v>0</v>
      </c>
      <c r="J165" s="56"/>
      <c r="K165" s="56"/>
      <c r="L165" s="56"/>
      <c r="M165" s="56"/>
      <c r="N165" s="56"/>
      <c r="O165" s="56"/>
      <c r="P165" s="56"/>
      <c r="Q165" s="56"/>
    </row>
    <row r="166" spans="1:17" s="236" customFormat="1" ht="15.75" customHeight="1" thickBot="1" x14ac:dyDescent="0.25">
      <c r="A166" s="56"/>
      <c r="B166" s="321">
        <v>7</v>
      </c>
      <c r="C166" s="181" t="s">
        <v>26</v>
      </c>
      <c r="D166" s="182">
        <v>2</v>
      </c>
      <c r="E166" s="183">
        <v>7712.84</v>
      </c>
      <c r="F166" s="183">
        <f t="shared" si="71"/>
        <v>15425.68</v>
      </c>
      <c r="G166" s="191">
        <f t="shared" si="72"/>
        <v>185108.16</v>
      </c>
      <c r="H166" s="188">
        <f t="shared" si="73"/>
        <v>0</v>
      </c>
      <c r="I166" s="322">
        <f t="shared" si="74"/>
        <v>0</v>
      </c>
      <c r="J166" s="56"/>
      <c r="K166" s="56"/>
      <c r="L166" s="56"/>
      <c r="M166" s="56"/>
      <c r="N166" s="56"/>
      <c r="O166" s="56"/>
      <c r="P166" s="56"/>
      <c r="Q166" s="56"/>
    </row>
    <row r="167" spans="1:17" s="236" customFormat="1" ht="15.75" customHeight="1" thickBot="1" x14ac:dyDescent="0.25">
      <c r="A167" s="56"/>
      <c r="B167" s="321">
        <v>8</v>
      </c>
      <c r="C167" s="181" t="s">
        <v>27</v>
      </c>
      <c r="D167" s="182">
        <v>1</v>
      </c>
      <c r="E167" s="183">
        <v>2963.3</v>
      </c>
      <c r="F167" s="183">
        <f t="shared" si="71"/>
        <v>2963.3</v>
      </c>
      <c r="G167" s="191">
        <f t="shared" si="72"/>
        <v>35559.600000000006</v>
      </c>
      <c r="H167" s="188">
        <f t="shared" si="73"/>
        <v>0</v>
      </c>
      <c r="I167" s="322">
        <f t="shared" si="74"/>
        <v>0</v>
      </c>
      <c r="J167" s="56"/>
      <c r="K167" s="56"/>
      <c r="L167" s="56"/>
      <c r="M167" s="56"/>
      <c r="N167" s="56"/>
      <c r="O167" s="56"/>
      <c r="P167" s="56"/>
      <c r="Q167" s="56"/>
    </row>
    <row r="168" spans="1:17" s="236" customFormat="1" ht="15.75" customHeight="1" thickBot="1" x14ac:dyDescent="0.25">
      <c r="A168" s="56"/>
      <c r="B168" s="357">
        <v>9</v>
      </c>
      <c r="C168" s="18" t="s">
        <v>46</v>
      </c>
      <c r="D168" s="19"/>
      <c r="E168" s="32">
        <v>1389.37</v>
      </c>
      <c r="F168" s="166">
        <v>1389.37</v>
      </c>
      <c r="G168" s="167">
        <f t="shared" si="72"/>
        <v>16672.439999999999</v>
      </c>
      <c r="H168" s="188">
        <f t="shared" si="73"/>
        <v>0</v>
      </c>
      <c r="I168" s="322">
        <f t="shared" si="74"/>
        <v>0</v>
      </c>
      <c r="J168" s="56"/>
      <c r="K168" s="56"/>
      <c r="L168" s="56"/>
      <c r="M168" s="56"/>
      <c r="N168" s="56"/>
      <c r="O168" s="56"/>
      <c r="P168" s="56"/>
      <c r="Q168" s="56"/>
    </row>
    <row r="169" spans="1:17" s="236" customFormat="1" ht="15.75" customHeight="1" thickBot="1" x14ac:dyDescent="0.25">
      <c r="A169" s="56"/>
      <c r="B169" s="353"/>
      <c r="C169" s="30" t="s">
        <v>52</v>
      </c>
      <c r="D169" s="31"/>
      <c r="E169" s="34">
        <v>2087.96</v>
      </c>
      <c r="F169" s="166">
        <v>2087.96</v>
      </c>
      <c r="G169" s="167">
        <f t="shared" si="72"/>
        <v>25055.52</v>
      </c>
      <c r="H169" s="188">
        <f t="shared" si="73"/>
        <v>0</v>
      </c>
      <c r="I169" s="322">
        <f t="shared" si="74"/>
        <v>0</v>
      </c>
      <c r="J169" s="56"/>
      <c r="K169" s="56"/>
      <c r="L169" s="56"/>
      <c r="M169" s="56"/>
      <c r="N169" s="56"/>
      <c r="O169" s="56"/>
      <c r="P169" s="56"/>
      <c r="Q169" s="56"/>
    </row>
    <row r="170" spans="1:17" s="236" customFormat="1" ht="15.75" customHeight="1" thickBot="1" x14ac:dyDescent="0.25">
      <c r="A170" s="56"/>
      <c r="B170" s="338" t="s">
        <v>29</v>
      </c>
      <c r="C170" s="339"/>
      <c r="D170" s="120">
        <f>SUM(D159:D168)</f>
        <v>13</v>
      </c>
      <c r="E170" s="179"/>
      <c r="F170" s="180">
        <f t="shared" ref="F170:I170" si="75">SUM(F159:F169)</f>
        <v>58574.01</v>
      </c>
      <c r="G170" s="193">
        <f t="shared" si="75"/>
        <v>702888.11999999988</v>
      </c>
      <c r="H170" s="189">
        <f t="shared" si="75"/>
        <v>0</v>
      </c>
      <c r="I170" s="174">
        <f t="shared" si="75"/>
        <v>0</v>
      </c>
      <c r="J170" s="56"/>
      <c r="K170" s="56"/>
      <c r="L170" s="56"/>
      <c r="M170" s="56"/>
      <c r="N170" s="56"/>
      <c r="O170" s="56"/>
      <c r="P170" s="56"/>
      <c r="Q170" s="56"/>
    </row>
    <row r="171" spans="1:17" s="236" customFormat="1" ht="15.75" customHeight="1" x14ac:dyDescent="0.25">
      <c r="A171" s="56"/>
      <c r="B171" s="361"/>
      <c r="C171" s="356"/>
      <c r="D171" s="356"/>
      <c r="E171" s="356"/>
      <c r="F171" s="194"/>
      <c r="G171" s="194"/>
      <c r="H171" s="171"/>
      <c r="I171" s="172"/>
      <c r="J171" s="56"/>
      <c r="K171" s="56"/>
      <c r="L171" s="56"/>
      <c r="M171" s="56"/>
      <c r="N171" s="56"/>
      <c r="O171" s="56"/>
      <c r="P171" s="56"/>
      <c r="Q171" s="56"/>
    </row>
    <row r="172" spans="1:17" s="56" customFormat="1" ht="15.75" customHeight="1" thickBot="1" x14ac:dyDescent="0.25">
      <c r="H172" s="45"/>
      <c r="I172" s="45"/>
    </row>
    <row r="173" spans="1:17" ht="15.75" customHeight="1" thickBot="1" x14ac:dyDescent="0.3">
      <c r="B173" s="349" t="s">
        <v>106</v>
      </c>
      <c r="C173" s="368"/>
      <c r="D173" s="368"/>
      <c r="E173" s="368"/>
      <c r="F173" s="368"/>
      <c r="G173" s="369"/>
      <c r="H173" s="52"/>
      <c r="I173" s="45"/>
      <c r="J173" s="56"/>
      <c r="K173" s="56"/>
      <c r="L173" s="56"/>
      <c r="M173" s="56"/>
      <c r="N173" s="56"/>
      <c r="O173" s="56"/>
      <c r="P173" s="56"/>
      <c r="Q173" s="56"/>
    </row>
    <row r="174" spans="1:17" ht="60.75" thickBot="1" x14ac:dyDescent="0.25">
      <c r="B174" s="111" t="s">
        <v>11</v>
      </c>
      <c r="C174" s="12" t="s">
        <v>15</v>
      </c>
      <c r="D174" s="6" t="s">
        <v>16</v>
      </c>
      <c r="E174" s="13" t="s">
        <v>17</v>
      </c>
      <c r="F174" s="13" t="s">
        <v>18</v>
      </c>
      <c r="G174" s="89" t="s">
        <v>19</v>
      </c>
      <c r="H174" s="93" t="s">
        <v>89</v>
      </c>
      <c r="I174" s="94" t="s">
        <v>87</v>
      </c>
      <c r="J174" s="56"/>
      <c r="K174" s="56"/>
      <c r="L174" s="56"/>
      <c r="M174" s="56"/>
      <c r="N174" s="56"/>
      <c r="O174" s="56"/>
      <c r="P174" s="56"/>
      <c r="Q174" s="56"/>
    </row>
    <row r="175" spans="1:17" ht="15.75" customHeight="1" thickBot="1" x14ac:dyDescent="0.25">
      <c r="B175" s="354">
        <v>23</v>
      </c>
      <c r="C175" s="153" t="s">
        <v>20</v>
      </c>
      <c r="D175" s="154">
        <v>3</v>
      </c>
      <c r="E175" s="155">
        <v>3132.13</v>
      </c>
      <c r="F175" s="155">
        <f t="shared" ref="F175:F183" si="76">D175*E175</f>
        <v>9396.39</v>
      </c>
      <c r="G175" s="156">
        <f t="shared" ref="G175:G185" si="77">12*F175</f>
        <v>112756.68</v>
      </c>
      <c r="H175" s="188">
        <f t="shared" ref="H175:H185" si="78">F175-F143</f>
        <v>435.42000000000007</v>
      </c>
      <c r="I175" s="173">
        <f t="shared" ref="I175:I185" si="79">G175-G143</f>
        <v>5225.0400000000081</v>
      </c>
      <c r="J175" s="56"/>
      <c r="K175" s="56"/>
      <c r="L175" s="56"/>
      <c r="M175" s="56"/>
      <c r="N175" s="56"/>
      <c r="O175" s="56"/>
      <c r="P175" s="56"/>
      <c r="Q175" s="56"/>
    </row>
    <row r="176" spans="1:17" ht="15.75" customHeight="1" thickBot="1" x14ac:dyDescent="0.25">
      <c r="B176" s="353"/>
      <c r="C176" s="153" t="s">
        <v>48</v>
      </c>
      <c r="D176" s="154">
        <v>1</v>
      </c>
      <c r="E176" s="155">
        <v>3169.05</v>
      </c>
      <c r="F176" s="155">
        <f t="shared" si="76"/>
        <v>3169.05</v>
      </c>
      <c r="G176" s="156">
        <f t="shared" si="77"/>
        <v>38028.600000000006</v>
      </c>
      <c r="H176" s="188">
        <f t="shared" si="78"/>
        <v>140.67000000000007</v>
      </c>
      <c r="I176" s="173">
        <f t="shared" si="79"/>
        <v>1688.0400000000081</v>
      </c>
      <c r="J176" s="56"/>
      <c r="K176" s="56"/>
      <c r="L176" s="56"/>
      <c r="M176" s="56"/>
      <c r="N176" s="56"/>
      <c r="O176" s="56"/>
      <c r="P176" s="56"/>
      <c r="Q176" s="56"/>
    </row>
    <row r="177" spans="1:21" ht="15.75" customHeight="1" thickBot="1" x14ac:dyDescent="0.25">
      <c r="B177" s="115">
        <v>24</v>
      </c>
      <c r="C177" s="153" t="s">
        <v>21</v>
      </c>
      <c r="D177" s="154">
        <v>1</v>
      </c>
      <c r="E177" s="155">
        <v>3729.4</v>
      </c>
      <c r="F177" s="155">
        <f t="shared" si="76"/>
        <v>3729.4</v>
      </c>
      <c r="G177" s="156">
        <f t="shared" si="77"/>
        <v>44752.800000000003</v>
      </c>
      <c r="H177" s="188">
        <f t="shared" si="78"/>
        <v>172.03999999999996</v>
      </c>
      <c r="I177" s="173">
        <f t="shared" si="79"/>
        <v>2064.4800000000032</v>
      </c>
      <c r="J177" s="56"/>
      <c r="K177" s="56"/>
      <c r="L177" s="56"/>
      <c r="M177" s="56"/>
      <c r="N177" s="56"/>
      <c r="O177" s="56"/>
      <c r="P177" s="56"/>
      <c r="Q177" s="56"/>
    </row>
    <row r="178" spans="1:21" ht="15.75" customHeight="1" thickBot="1" x14ac:dyDescent="0.25">
      <c r="B178" s="119">
        <v>25</v>
      </c>
      <c r="C178" s="153" t="s">
        <v>22</v>
      </c>
      <c r="D178" s="154">
        <v>1</v>
      </c>
      <c r="E178" s="155">
        <v>3738.52</v>
      </c>
      <c r="F178" s="155">
        <f t="shared" si="76"/>
        <v>3738.52</v>
      </c>
      <c r="G178" s="156">
        <f t="shared" si="77"/>
        <v>44862.239999999998</v>
      </c>
      <c r="H178" s="188">
        <f t="shared" si="78"/>
        <v>172.57999999999993</v>
      </c>
      <c r="I178" s="173">
        <f t="shared" si="79"/>
        <v>2070.9599999999991</v>
      </c>
      <c r="J178" s="56"/>
      <c r="K178" s="56"/>
      <c r="L178" s="56"/>
    </row>
    <row r="179" spans="1:21" ht="15.75" customHeight="1" thickBot="1" x14ac:dyDescent="0.25">
      <c r="B179" s="119">
        <v>26</v>
      </c>
      <c r="C179" s="153" t="s">
        <v>23</v>
      </c>
      <c r="D179" s="154">
        <v>1</v>
      </c>
      <c r="E179" s="155">
        <v>3809.48</v>
      </c>
      <c r="F179" s="155">
        <f t="shared" si="76"/>
        <v>3809.48</v>
      </c>
      <c r="G179" s="156">
        <f t="shared" si="77"/>
        <v>45713.760000000002</v>
      </c>
      <c r="H179" s="188">
        <f t="shared" si="78"/>
        <v>23.349999999999909</v>
      </c>
      <c r="I179" s="173">
        <f t="shared" si="79"/>
        <v>280.20000000000437</v>
      </c>
      <c r="J179" s="56"/>
      <c r="K179" s="56"/>
      <c r="L179" s="56"/>
    </row>
    <row r="180" spans="1:21" ht="15.75" customHeight="1" thickBot="1" x14ac:dyDescent="0.25">
      <c r="B180" s="119">
        <v>27</v>
      </c>
      <c r="C180" s="153" t="s">
        <v>24</v>
      </c>
      <c r="D180" s="154">
        <v>2</v>
      </c>
      <c r="E180" s="155">
        <v>3558.53</v>
      </c>
      <c r="F180" s="155">
        <f t="shared" si="76"/>
        <v>7117.06</v>
      </c>
      <c r="G180" s="156">
        <f t="shared" si="77"/>
        <v>85404.72</v>
      </c>
      <c r="H180" s="188">
        <f t="shared" si="78"/>
        <v>328.52000000000044</v>
      </c>
      <c r="I180" s="173">
        <f t="shared" si="79"/>
        <v>3942.2400000000052</v>
      </c>
      <c r="J180" s="56"/>
      <c r="K180" s="56"/>
      <c r="L180" s="56"/>
    </row>
    <row r="181" spans="1:21" ht="15.75" customHeight="1" thickBot="1" x14ac:dyDescent="0.25">
      <c r="B181" s="119">
        <v>28</v>
      </c>
      <c r="C181" s="153" t="s">
        <v>25</v>
      </c>
      <c r="D181" s="154">
        <v>1</v>
      </c>
      <c r="E181" s="155">
        <v>7350.36</v>
      </c>
      <c r="F181" s="155">
        <f t="shared" si="76"/>
        <v>7350.36</v>
      </c>
      <c r="G181" s="156">
        <f t="shared" si="77"/>
        <v>88204.319999999992</v>
      </c>
      <c r="H181" s="188">
        <f t="shared" si="78"/>
        <v>329.97999999999956</v>
      </c>
      <c r="I181" s="173">
        <f t="shared" si="79"/>
        <v>3959.7599999999948</v>
      </c>
      <c r="J181" s="56"/>
      <c r="K181" s="56"/>
      <c r="L181" s="56"/>
    </row>
    <row r="182" spans="1:21" ht="15.75" customHeight="1" thickBot="1" x14ac:dyDescent="0.25">
      <c r="B182" s="119">
        <v>29</v>
      </c>
      <c r="C182" s="153" t="s">
        <v>26</v>
      </c>
      <c r="D182" s="154">
        <v>2</v>
      </c>
      <c r="E182" s="155">
        <v>8073.6</v>
      </c>
      <c r="F182" s="155">
        <f t="shared" si="76"/>
        <v>16147.2</v>
      </c>
      <c r="G182" s="156">
        <f t="shared" si="77"/>
        <v>193766.40000000002</v>
      </c>
      <c r="H182" s="188">
        <f t="shared" si="78"/>
        <v>721.52000000000044</v>
      </c>
      <c r="I182" s="173">
        <f t="shared" si="79"/>
        <v>8658.2400000000198</v>
      </c>
      <c r="J182" s="56"/>
      <c r="K182" s="56"/>
      <c r="L182" s="56"/>
    </row>
    <row r="183" spans="1:21" ht="15.75" customHeight="1" thickBot="1" x14ac:dyDescent="0.25">
      <c r="B183" s="119">
        <v>30</v>
      </c>
      <c r="C183" s="153" t="s">
        <v>27</v>
      </c>
      <c r="D183" s="154">
        <v>1</v>
      </c>
      <c r="E183" s="155">
        <v>3106.44</v>
      </c>
      <c r="F183" s="155">
        <f t="shared" si="76"/>
        <v>3106.44</v>
      </c>
      <c r="G183" s="156">
        <f t="shared" si="77"/>
        <v>37277.279999999999</v>
      </c>
      <c r="H183" s="188">
        <f t="shared" si="78"/>
        <v>143.13999999999987</v>
      </c>
      <c r="I183" s="173">
        <f t="shared" si="79"/>
        <v>1717.679999999993</v>
      </c>
      <c r="J183" s="56"/>
      <c r="K183" s="56"/>
      <c r="L183" s="56"/>
    </row>
    <row r="184" spans="1:21" ht="15.75" customHeight="1" thickBot="1" x14ac:dyDescent="0.25">
      <c r="B184" s="357">
        <v>31</v>
      </c>
      <c r="C184" s="181" t="s">
        <v>46</v>
      </c>
      <c r="D184" s="19"/>
      <c r="E184" s="32">
        <v>1389.37</v>
      </c>
      <c r="F184" s="166">
        <v>1389.37</v>
      </c>
      <c r="G184" s="167">
        <f t="shared" si="77"/>
        <v>16672.439999999999</v>
      </c>
      <c r="H184" s="188">
        <f t="shared" si="78"/>
        <v>0</v>
      </c>
      <c r="I184" s="173">
        <f t="shared" si="79"/>
        <v>0</v>
      </c>
      <c r="J184" s="56"/>
      <c r="K184" s="56"/>
      <c r="L184" s="56"/>
    </row>
    <row r="185" spans="1:21" ht="15.75" customHeight="1" thickBot="1" x14ac:dyDescent="0.25">
      <c r="B185" s="353"/>
      <c r="C185" s="181" t="s">
        <v>52</v>
      </c>
      <c r="D185" s="31"/>
      <c r="E185" s="34">
        <v>2093.4</v>
      </c>
      <c r="F185" s="166">
        <v>2093.4</v>
      </c>
      <c r="G185" s="167">
        <f t="shared" si="77"/>
        <v>25120.800000000003</v>
      </c>
      <c r="H185" s="188">
        <f t="shared" si="78"/>
        <v>5.4400000000000546</v>
      </c>
      <c r="I185" s="173">
        <f t="shared" si="79"/>
        <v>65.280000000002474</v>
      </c>
      <c r="J185" s="56"/>
      <c r="K185" s="56"/>
      <c r="L185" s="56"/>
    </row>
    <row r="186" spans="1:21" ht="15.75" customHeight="1" thickBot="1" x14ac:dyDescent="0.25">
      <c r="B186" s="338" t="s">
        <v>29</v>
      </c>
      <c r="C186" s="339"/>
      <c r="D186" s="120">
        <f>SUM(D175:D184)</f>
        <v>13</v>
      </c>
      <c r="E186" s="179">
        <f>SUM(E175:E185)</f>
        <v>43150.280000000006</v>
      </c>
      <c r="F186" s="180">
        <f t="shared" ref="F186:I186" si="80">SUM(F175:F185)</f>
        <v>61046.67</v>
      </c>
      <c r="G186" s="193">
        <f t="shared" si="80"/>
        <v>732560.04</v>
      </c>
      <c r="H186" s="189">
        <f t="shared" si="80"/>
        <v>2472.6600000000003</v>
      </c>
      <c r="I186" s="174">
        <f t="shared" si="80"/>
        <v>29671.920000000038</v>
      </c>
      <c r="J186" s="56"/>
      <c r="K186" s="56"/>
      <c r="L186" s="56"/>
    </row>
    <row r="187" spans="1:21" ht="15.75" customHeight="1" x14ac:dyDescent="0.25">
      <c r="B187" s="361"/>
      <c r="C187" s="356"/>
      <c r="D187" s="356"/>
      <c r="E187" s="356"/>
      <c r="F187" s="194">
        <f>F186-F154</f>
        <v>2472.6599999999962</v>
      </c>
      <c r="G187" s="194">
        <f>G186-G154</f>
        <v>29671.920000000158</v>
      </c>
      <c r="H187" s="171"/>
      <c r="I187" s="172"/>
      <c r="J187" s="56"/>
      <c r="K187" s="56"/>
      <c r="L187" s="56"/>
    </row>
    <row r="188" spans="1:21" s="56" customFormat="1" ht="15.75" customHeight="1" thickBot="1" x14ac:dyDescent="0.25">
      <c r="H188" s="45"/>
      <c r="I188" s="45"/>
    </row>
    <row r="189" spans="1:21" ht="15.75" customHeight="1" thickBot="1" x14ac:dyDescent="0.3">
      <c r="B189" s="349" t="s">
        <v>105</v>
      </c>
      <c r="C189" s="370"/>
      <c r="D189" s="370"/>
      <c r="E189" s="370"/>
      <c r="F189" s="370"/>
      <c r="G189" s="371"/>
      <c r="H189" s="45"/>
      <c r="I189" s="45"/>
      <c r="J189" s="56"/>
      <c r="K189" s="56"/>
      <c r="L189" s="56"/>
    </row>
    <row r="190" spans="1:21" ht="60.75" thickBot="1" x14ac:dyDescent="0.25">
      <c r="B190" s="207" t="s">
        <v>11</v>
      </c>
      <c r="C190" s="210" t="s">
        <v>15</v>
      </c>
      <c r="D190" s="211" t="s">
        <v>16</v>
      </c>
      <c r="E190" s="212" t="s">
        <v>17</v>
      </c>
      <c r="F190" s="212" t="s">
        <v>18</v>
      </c>
      <c r="G190" s="226" t="s">
        <v>19</v>
      </c>
      <c r="H190" s="93" t="s">
        <v>89</v>
      </c>
      <c r="I190" s="94" t="s">
        <v>87</v>
      </c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</row>
    <row r="191" spans="1:21" ht="15.75" customHeight="1" thickBot="1" x14ac:dyDescent="0.25">
      <c r="B191" s="372">
        <v>23</v>
      </c>
      <c r="C191" s="213" t="s">
        <v>20</v>
      </c>
      <c r="D191" s="214">
        <v>2</v>
      </c>
      <c r="E191" s="215">
        <v>3132.13</v>
      </c>
      <c r="F191" s="215">
        <f t="shared" ref="F191:F201" si="81">D191*E191</f>
        <v>6264.26</v>
      </c>
      <c r="G191" s="227">
        <f t="shared" ref="G191:G203" si="82">12*F191</f>
        <v>75171.12</v>
      </c>
      <c r="H191" s="379">
        <f>SUM(F191:F193)-SUM(F175:F176)</f>
        <v>8.5400000000026921</v>
      </c>
      <c r="I191" s="380">
        <f>SUM(G191:G193)-SUM(G175:G176)</f>
        <v>102.48000000001048</v>
      </c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</row>
    <row r="192" spans="1:21" s="43" customFormat="1" ht="15.75" customHeight="1" thickBot="1" x14ac:dyDescent="0.25">
      <c r="A192" s="56"/>
      <c r="B192" s="373"/>
      <c r="C192" s="213" t="s">
        <v>48</v>
      </c>
      <c r="D192" s="214">
        <v>1</v>
      </c>
      <c r="E192" s="216">
        <v>3169.05</v>
      </c>
      <c r="F192" s="215">
        <f t="shared" si="81"/>
        <v>3169.05</v>
      </c>
      <c r="G192" s="227">
        <f>12*F192</f>
        <v>38028.600000000006</v>
      </c>
      <c r="H192" s="379"/>
      <c r="I192" s="380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</row>
    <row r="193" spans="1:21" ht="15.75" customHeight="1" thickBot="1" x14ac:dyDescent="0.25">
      <c r="B193" s="374"/>
      <c r="C193" s="217" t="s">
        <v>97</v>
      </c>
      <c r="D193" s="218">
        <v>1</v>
      </c>
      <c r="E193" s="219">
        <v>3140.67</v>
      </c>
      <c r="F193" s="219">
        <f t="shared" si="81"/>
        <v>3140.67</v>
      </c>
      <c r="G193" s="228">
        <f>12*F193</f>
        <v>37688.04</v>
      </c>
      <c r="H193" s="379"/>
      <c r="I193" s="380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</row>
    <row r="194" spans="1:21" ht="15.75" customHeight="1" thickBot="1" x14ac:dyDescent="0.25">
      <c r="B194" s="208">
        <v>24</v>
      </c>
      <c r="C194" s="213" t="s">
        <v>21</v>
      </c>
      <c r="D194" s="214">
        <v>1</v>
      </c>
      <c r="E194" s="215">
        <v>3729.4</v>
      </c>
      <c r="F194" s="215">
        <f t="shared" si="81"/>
        <v>3729.4</v>
      </c>
      <c r="G194" s="227">
        <f t="shared" si="82"/>
        <v>44752.800000000003</v>
      </c>
      <c r="H194" s="223">
        <f>F194-F177</f>
        <v>0</v>
      </c>
      <c r="I194" s="173">
        <f>G194-G177</f>
        <v>0</v>
      </c>
      <c r="J194" s="195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</row>
    <row r="195" spans="1:21" ht="15.75" customHeight="1" thickBot="1" x14ac:dyDescent="0.25">
      <c r="B195" s="209">
        <v>25</v>
      </c>
      <c r="C195" s="213" t="s">
        <v>22</v>
      </c>
      <c r="D195" s="214">
        <v>1</v>
      </c>
      <c r="E195" s="215">
        <v>3738.52</v>
      </c>
      <c r="F195" s="215">
        <f t="shared" si="81"/>
        <v>3738.52</v>
      </c>
      <c r="G195" s="227">
        <f t="shared" si="82"/>
        <v>44862.239999999998</v>
      </c>
      <c r="H195" s="223">
        <f t="shared" ref="H195:H196" si="83">F195-F178</f>
        <v>0</v>
      </c>
      <c r="I195" s="173">
        <f t="shared" ref="I195:I196" si="84">G195-G178</f>
        <v>0</v>
      </c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</row>
    <row r="196" spans="1:21" ht="15.75" customHeight="1" thickBot="1" x14ac:dyDescent="0.25">
      <c r="B196" s="209">
        <v>26</v>
      </c>
      <c r="C196" s="213" t="s">
        <v>23</v>
      </c>
      <c r="D196" s="214">
        <v>1</v>
      </c>
      <c r="E196" s="215">
        <v>3809.48</v>
      </c>
      <c r="F196" s="215">
        <f t="shared" si="81"/>
        <v>3809.48</v>
      </c>
      <c r="G196" s="227">
        <f t="shared" si="82"/>
        <v>45713.760000000002</v>
      </c>
      <c r="H196" s="223">
        <f t="shared" si="83"/>
        <v>0</v>
      </c>
      <c r="I196" s="173">
        <f t="shared" si="84"/>
        <v>0</v>
      </c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</row>
    <row r="197" spans="1:21" ht="15.75" customHeight="1" thickBot="1" x14ac:dyDescent="0.25">
      <c r="B197" s="375">
        <v>27</v>
      </c>
      <c r="C197" s="213" t="s">
        <v>24</v>
      </c>
      <c r="D197" s="214">
        <v>1</v>
      </c>
      <c r="E197" s="215">
        <v>3558.53</v>
      </c>
      <c r="F197" s="215">
        <f t="shared" si="81"/>
        <v>3558.53</v>
      </c>
      <c r="G197" s="227">
        <f t="shared" si="82"/>
        <v>42702.36</v>
      </c>
      <c r="H197" s="379">
        <f>SUM(F197:F198)-F180</f>
        <v>66.369999999999891</v>
      </c>
      <c r="I197" s="380">
        <f>SUM(G197:G198)-G180</f>
        <v>796.44000000000233</v>
      </c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</row>
    <row r="198" spans="1:21" s="43" customFormat="1" ht="15.75" customHeight="1" thickBot="1" x14ac:dyDescent="0.25">
      <c r="A198" s="56"/>
      <c r="B198" s="381"/>
      <c r="C198" s="217" t="s">
        <v>98</v>
      </c>
      <c r="D198" s="218">
        <v>1</v>
      </c>
      <c r="E198" s="219">
        <v>3624.9</v>
      </c>
      <c r="F198" s="219">
        <f t="shared" si="81"/>
        <v>3624.9</v>
      </c>
      <c r="G198" s="228">
        <f t="shared" si="82"/>
        <v>43498.8</v>
      </c>
      <c r="H198" s="379"/>
      <c r="I198" s="380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</row>
    <row r="199" spans="1:21" ht="15.75" customHeight="1" thickBot="1" x14ac:dyDescent="0.25">
      <c r="B199" s="209">
        <v>28</v>
      </c>
      <c r="C199" s="213" t="s">
        <v>25</v>
      </c>
      <c r="D199" s="214">
        <v>1</v>
      </c>
      <c r="E199" s="215">
        <v>7350.36</v>
      </c>
      <c r="F199" s="215">
        <f t="shared" si="81"/>
        <v>7350.36</v>
      </c>
      <c r="G199" s="227">
        <f t="shared" si="82"/>
        <v>88204.319999999992</v>
      </c>
      <c r="H199" s="223">
        <f>F199-F181</f>
        <v>0</v>
      </c>
      <c r="I199" s="173">
        <f>G199-G181</f>
        <v>0</v>
      </c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</row>
    <row r="200" spans="1:21" ht="15.75" customHeight="1" thickBot="1" x14ac:dyDescent="0.25">
      <c r="B200" s="209">
        <v>29</v>
      </c>
      <c r="C200" s="213" t="s">
        <v>26</v>
      </c>
      <c r="D200" s="214">
        <v>2</v>
      </c>
      <c r="E200" s="215">
        <v>8073.6</v>
      </c>
      <c r="F200" s="215">
        <f t="shared" si="81"/>
        <v>16147.2</v>
      </c>
      <c r="G200" s="227">
        <f t="shared" si="82"/>
        <v>193766.40000000002</v>
      </c>
      <c r="H200" s="223">
        <f t="shared" ref="H200:H203" si="85">F200-F182</f>
        <v>0</v>
      </c>
      <c r="I200" s="173">
        <f t="shared" ref="I200:I202" si="86">G200-G182</f>
        <v>0</v>
      </c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</row>
    <row r="201" spans="1:21" ht="15.75" customHeight="1" thickBot="1" x14ac:dyDescent="0.25">
      <c r="B201" s="209">
        <v>30</v>
      </c>
      <c r="C201" s="213" t="s">
        <v>27</v>
      </c>
      <c r="D201" s="214">
        <v>1</v>
      </c>
      <c r="E201" s="215">
        <v>3106.44</v>
      </c>
      <c r="F201" s="215">
        <f t="shared" si="81"/>
        <v>3106.44</v>
      </c>
      <c r="G201" s="227">
        <f t="shared" si="82"/>
        <v>37277.279999999999</v>
      </c>
      <c r="H201" s="223">
        <f t="shared" si="85"/>
        <v>0</v>
      </c>
      <c r="I201" s="173">
        <f t="shared" si="86"/>
        <v>0</v>
      </c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</row>
    <row r="202" spans="1:21" ht="15.75" customHeight="1" thickBot="1" x14ac:dyDescent="0.25">
      <c r="B202" s="375">
        <v>31</v>
      </c>
      <c r="C202" s="213" t="s">
        <v>46</v>
      </c>
      <c r="D202" s="220"/>
      <c r="E202" s="221">
        <v>1389.37</v>
      </c>
      <c r="F202" s="222">
        <v>1389.37</v>
      </c>
      <c r="G202" s="229">
        <f t="shared" si="82"/>
        <v>16672.439999999999</v>
      </c>
      <c r="H202" s="223">
        <f t="shared" si="85"/>
        <v>0</v>
      </c>
      <c r="I202" s="173">
        <f t="shared" si="86"/>
        <v>0</v>
      </c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</row>
    <row r="203" spans="1:21" ht="15.75" customHeight="1" thickBot="1" x14ac:dyDescent="0.25">
      <c r="B203" s="376"/>
      <c r="C203" s="213" t="s">
        <v>52</v>
      </c>
      <c r="D203" s="220"/>
      <c r="E203" s="221">
        <v>2093.4</v>
      </c>
      <c r="F203" s="221">
        <v>2093.4</v>
      </c>
      <c r="G203" s="229">
        <f t="shared" si="82"/>
        <v>25120.800000000003</v>
      </c>
      <c r="H203" s="223">
        <f t="shared" si="85"/>
        <v>0</v>
      </c>
      <c r="I203" s="173">
        <f>G203-G185</f>
        <v>0</v>
      </c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</row>
    <row r="204" spans="1:21" ht="15.75" customHeight="1" thickBot="1" x14ac:dyDescent="0.25">
      <c r="B204" s="377" t="s">
        <v>29</v>
      </c>
      <c r="C204" s="378"/>
      <c r="D204" s="120">
        <f>SUM(D191:D202)</f>
        <v>13</v>
      </c>
      <c r="E204" s="179"/>
      <c r="F204" s="180">
        <f t="shared" ref="F204:H204" si="87">SUM(F191:F203)</f>
        <v>61121.58</v>
      </c>
      <c r="G204" s="230">
        <f t="shared" si="87"/>
        <v>733458.96</v>
      </c>
      <c r="H204" s="224">
        <f t="shared" si="87"/>
        <v>74.910000000002583</v>
      </c>
      <c r="I204" s="174">
        <f>SUM(I191:I203)</f>
        <v>898.92000000001281</v>
      </c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</row>
    <row r="205" spans="1:21" ht="15.75" customHeight="1" x14ac:dyDescent="0.25">
      <c r="B205" s="361"/>
      <c r="C205" s="356"/>
      <c r="D205" s="356"/>
      <c r="E205" s="356"/>
      <c r="F205" s="194">
        <f>F204-F186</f>
        <v>74.910000000003492</v>
      </c>
      <c r="G205" s="194">
        <f>G204-G186</f>
        <v>898.91999999992549</v>
      </c>
      <c r="H205" s="171"/>
      <c r="I205" s="172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</row>
    <row r="206" spans="1:21" ht="15.75" customHeight="1" thickBot="1" x14ac:dyDescent="0.25">
      <c r="B206" s="56"/>
      <c r="C206" s="56"/>
      <c r="D206" s="56"/>
      <c r="E206" s="56"/>
      <c r="F206" s="56"/>
      <c r="G206" s="56"/>
      <c r="H206" s="45"/>
      <c r="I206" s="45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</row>
    <row r="207" spans="1:21" ht="15.75" customHeight="1" thickBot="1" x14ac:dyDescent="0.3">
      <c r="B207" s="349" t="s">
        <v>99</v>
      </c>
      <c r="C207" s="350"/>
      <c r="D207" s="350"/>
      <c r="E207" s="350"/>
      <c r="F207" s="350"/>
      <c r="G207" s="351"/>
      <c r="H207" s="45"/>
      <c r="I207" s="45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</row>
    <row r="208" spans="1:21" ht="60.75" thickBot="1" x14ac:dyDescent="0.25">
      <c r="B208" s="111" t="s">
        <v>11</v>
      </c>
      <c r="C208" s="12" t="s">
        <v>15</v>
      </c>
      <c r="D208" s="6" t="s">
        <v>16</v>
      </c>
      <c r="E208" s="13" t="s">
        <v>17</v>
      </c>
      <c r="F208" s="13" t="s">
        <v>18</v>
      </c>
      <c r="G208" s="89" t="s">
        <v>19</v>
      </c>
      <c r="H208" s="93" t="s">
        <v>89</v>
      </c>
      <c r="I208" s="94" t="s">
        <v>87</v>
      </c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</row>
    <row r="209" spans="2:21" ht="15.75" thickBot="1" x14ac:dyDescent="0.25">
      <c r="B209" s="354">
        <v>23</v>
      </c>
      <c r="C209" s="153" t="s">
        <v>20</v>
      </c>
      <c r="D209" s="154">
        <v>2</v>
      </c>
      <c r="E209" s="155">
        <v>3109.8</v>
      </c>
      <c r="F209" s="155">
        <f t="shared" ref="F209:F219" si="88">D209*E209</f>
        <v>6219.6</v>
      </c>
      <c r="G209" s="231">
        <f t="shared" ref="G209" si="89">12*F209</f>
        <v>74635.200000000012</v>
      </c>
      <c r="H209" s="379">
        <f>SUM(F209:F211)-SUM(F191:F193)</f>
        <v>-89.850000000000364</v>
      </c>
      <c r="I209" s="380">
        <f>SUM(G209:G211)-SUM(G191:G193)</f>
        <v>-1078.2000000000116</v>
      </c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</row>
    <row r="210" spans="2:21" ht="30.75" thickBot="1" x14ac:dyDescent="0.25">
      <c r="B210" s="383"/>
      <c r="C210" s="153" t="s">
        <v>48</v>
      </c>
      <c r="D210" s="154">
        <v>1</v>
      </c>
      <c r="E210" s="155">
        <v>3146.32</v>
      </c>
      <c r="F210" s="155">
        <f t="shared" si="88"/>
        <v>3146.32</v>
      </c>
      <c r="G210" s="231">
        <f>12*F210</f>
        <v>37755.840000000004</v>
      </c>
      <c r="H210" s="379"/>
      <c r="I210" s="380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</row>
    <row r="211" spans="2:21" ht="30.75" thickBot="1" x14ac:dyDescent="0.25">
      <c r="B211" s="353"/>
      <c r="C211" s="197" t="s">
        <v>97</v>
      </c>
      <c r="D211" s="154">
        <v>1</v>
      </c>
      <c r="E211" s="155">
        <v>3118.21</v>
      </c>
      <c r="F211" s="155">
        <f t="shared" si="88"/>
        <v>3118.21</v>
      </c>
      <c r="G211" s="231">
        <f>12*F211</f>
        <v>37418.520000000004</v>
      </c>
      <c r="H211" s="379"/>
      <c r="I211" s="380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</row>
    <row r="212" spans="2:21" ht="15.75" customHeight="1" thickBot="1" x14ac:dyDescent="0.25">
      <c r="B212" s="115">
        <v>24</v>
      </c>
      <c r="C212" s="153" t="s">
        <v>21</v>
      </c>
      <c r="D212" s="154">
        <v>1</v>
      </c>
      <c r="E212" s="155">
        <v>3700.94</v>
      </c>
      <c r="F212" s="155">
        <f t="shared" si="88"/>
        <v>3700.94</v>
      </c>
      <c r="G212" s="231">
        <f t="shared" ref="G212:G221" si="90">12*F212</f>
        <v>44411.28</v>
      </c>
      <c r="H212" s="223">
        <f t="shared" ref="H212:I214" si="91">F212-F194</f>
        <v>-28.460000000000036</v>
      </c>
      <c r="I212" s="173">
        <f t="shared" si="91"/>
        <v>-341.52000000000407</v>
      </c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</row>
    <row r="213" spans="2:21" ht="15.75" customHeight="1" thickBot="1" x14ac:dyDescent="0.25">
      <c r="B213" s="119">
        <v>25</v>
      </c>
      <c r="C213" s="153" t="s">
        <v>22</v>
      </c>
      <c r="D213" s="154">
        <v>1</v>
      </c>
      <c r="E213" s="155">
        <v>3708.38</v>
      </c>
      <c r="F213" s="155">
        <f t="shared" si="88"/>
        <v>3708.38</v>
      </c>
      <c r="G213" s="231">
        <f t="shared" si="90"/>
        <v>44500.56</v>
      </c>
      <c r="H213" s="223">
        <f t="shared" si="91"/>
        <v>-30.139999999999873</v>
      </c>
      <c r="I213" s="173">
        <f t="shared" si="91"/>
        <v>-361.68000000000029</v>
      </c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</row>
    <row r="214" spans="2:21" ht="15.75" customHeight="1" thickBot="1" x14ac:dyDescent="0.25">
      <c r="B214" s="119">
        <v>26</v>
      </c>
      <c r="C214" s="153" t="s">
        <v>23</v>
      </c>
      <c r="D214" s="154">
        <v>1</v>
      </c>
      <c r="E214" s="155">
        <v>3778.55</v>
      </c>
      <c r="F214" s="155">
        <f t="shared" si="88"/>
        <v>3778.55</v>
      </c>
      <c r="G214" s="231">
        <f t="shared" si="90"/>
        <v>45342.600000000006</v>
      </c>
      <c r="H214" s="223">
        <f t="shared" si="91"/>
        <v>-30.929999999999836</v>
      </c>
      <c r="I214" s="173">
        <f t="shared" si="91"/>
        <v>-371.15999999999622</v>
      </c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</row>
    <row r="215" spans="2:21" ht="15.75" customHeight="1" thickBot="1" x14ac:dyDescent="0.25">
      <c r="B215" s="357">
        <v>27</v>
      </c>
      <c r="C215" s="153" t="s">
        <v>24</v>
      </c>
      <c r="D215" s="154">
        <v>1</v>
      </c>
      <c r="E215" s="155">
        <v>3531.13</v>
      </c>
      <c r="F215" s="155">
        <f t="shared" si="88"/>
        <v>3531.13</v>
      </c>
      <c r="G215" s="231">
        <f>12*F215</f>
        <v>42373.56</v>
      </c>
      <c r="H215" s="379">
        <f>SUM(F215:F216)-SUM(F197:F198)</f>
        <v>-55.200000000000728</v>
      </c>
      <c r="I215" s="380">
        <f>SUM(G215:G216)-SUM(G197:G198)</f>
        <v>-662.40000000000873</v>
      </c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</row>
    <row r="216" spans="2:21" ht="15.75" customHeight="1" thickBot="1" x14ac:dyDescent="0.25">
      <c r="B216" s="382"/>
      <c r="C216" s="197" t="s">
        <v>98</v>
      </c>
      <c r="D216" s="154">
        <v>1</v>
      </c>
      <c r="E216" s="155">
        <v>3597.1</v>
      </c>
      <c r="F216" s="155">
        <f t="shared" si="88"/>
        <v>3597.1</v>
      </c>
      <c r="G216" s="231">
        <f t="shared" si="90"/>
        <v>43165.2</v>
      </c>
      <c r="H216" s="379"/>
      <c r="I216" s="380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</row>
    <row r="217" spans="2:21" ht="15.75" customHeight="1" thickBot="1" x14ac:dyDescent="0.25">
      <c r="B217" s="119">
        <v>28</v>
      </c>
      <c r="C217" s="153" t="s">
        <v>25</v>
      </c>
      <c r="D217" s="154">
        <v>1</v>
      </c>
      <c r="E217" s="155">
        <v>7298.9</v>
      </c>
      <c r="F217" s="155">
        <f t="shared" si="88"/>
        <v>7298.9</v>
      </c>
      <c r="G217" s="231">
        <f t="shared" si="90"/>
        <v>87586.799999999988</v>
      </c>
      <c r="H217" s="223">
        <f>F217-F199</f>
        <v>-51.460000000000036</v>
      </c>
      <c r="I217" s="173">
        <f>G217-G199</f>
        <v>-617.52000000000407</v>
      </c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</row>
    <row r="218" spans="2:21" ht="15.75" customHeight="1" thickBot="1" x14ac:dyDescent="0.25">
      <c r="B218" s="119">
        <v>29</v>
      </c>
      <c r="C218" s="153" t="s">
        <v>26</v>
      </c>
      <c r="D218" s="154">
        <v>2</v>
      </c>
      <c r="E218" s="155">
        <v>8006.12</v>
      </c>
      <c r="F218" s="155">
        <f t="shared" si="88"/>
        <v>16012.24</v>
      </c>
      <c r="G218" s="231">
        <f t="shared" si="90"/>
        <v>192146.88</v>
      </c>
      <c r="H218" s="223">
        <f t="shared" ref="H218:H221" si="92">F218-F200</f>
        <v>-134.96000000000095</v>
      </c>
      <c r="I218" s="173">
        <f t="shared" ref="I218:I220" si="93">G218-G200</f>
        <v>-1619.5200000000186</v>
      </c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</row>
    <row r="219" spans="2:21" ht="15.75" customHeight="1" thickBot="1" x14ac:dyDescent="0.25">
      <c r="B219" s="119">
        <v>30</v>
      </c>
      <c r="C219" s="153" t="s">
        <v>27</v>
      </c>
      <c r="D219" s="154">
        <v>1</v>
      </c>
      <c r="E219" s="155">
        <v>3084.08</v>
      </c>
      <c r="F219" s="155">
        <f t="shared" si="88"/>
        <v>3084.08</v>
      </c>
      <c r="G219" s="231">
        <f t="shared" si="90"/>
        <v>37008.959999999999</v>
      </c>
      <c r="H219" s="223">
        <f t="shared" si="92"/>
        <v>-22.360000000000127</v>
      </c>
      <c r="I219" s="173">
        <f t="shared" si="93"/>
        <v>-268.31999999999971</v>
      </c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</row>
    <row r="220" spans="2:21" ht="15.75" customHeight="1" thickBot="1" x14ac:dyDescent="0.25">
      <c r="B220" s="357">
        <v>31</v>
      </c>
      <c r="C220" s="181" t="s">
        <v>46</v>
      </c>
      <c r="D220" s="19"/>
      <c r="E220" s="32">
        <v>1376.46</v>
      </c>
      <c r="F220" s="32">
        <v>1376.46</v>
      </c>
      <c r="G220" s="232">
        <f t="shared" si="90"/>
        <v>16517.52</v>
      </c>
      <c r="H220" s="223">
        <f t="shared" si="92"/>
        <v>-12.909999999999854</v>
      </c>
      <c r="I220" s="173">
        <f t="shared" si="93"/>
        <v>-154.91999999999825</v>
      </c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</row>
    <row r="221" spans="2:21" ht="15.75" customHeight="1" thickBot="1" x14ac:dyDescent="0.25">
      <c r="B221" s="353"/>
      <c r="C221" s="181" t="s">
        <v>52</v>
      </c>
      <c r="D221" s="31"/>
      <c r="E221" s="34">
        <v>2073.94</v>
      </c>
      <c r="F221" s="34">
        <v>2073.94</v>
      </c>
      <c r="G221" s="232">
        <f t="shared" si="90"/>
        <v>24887.279999999999</v>
      </c>
      <c r="H221" s="223">
        <f t="shared" si="92"/>
        <v>-19.460000000000036</v>
      </c>
      <c r="I221" s="173">
        <f>G221-G203</f>
        <v>-233.52000000000407</v>
      </c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</row>
    <row r="222" spans="2:21" ht="15.75" customHeight="1" thickBot="1" x14ac:dyDescent="0.25">
      <c r="B222" s="338" t="s">
        <v>29</v>
      </c>
      <c r="C222" s="339"/>
      <c r="D222" s="120">
        <f>SUM(D209:D220)</f>
        <v>13</v>
      </c>
      <c r="E222" s="179"/>
      <c r="F222" s="180">
        <f t="shared" ref="F222:I222" si="94">SUM(F209:F221)</f>
        <v>60645.85</v>
      </c>
      <c r="G222" s="233">
        <f t="shared" si="94"/>
        <v>727750.2</v>
      </c>
      <c r="H222" s="224">
        <f>SUM(H209:H221)</f>
        <v>-475.73000000000184</v>
      </c>
      <c r="I222" s="174">
        <f t="shared" si="94"/>
        <v>-5708.7600000000457</v>
      </c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</row>
    <row r="223" spans="2:21" ht="15.75" customHeight="1" x14ac:dyDescent="0.25">
      <c r="B223" s="361"/>
      <c r="C223" s="356"/>
      <c r="D223" s="356"/>
      <c r="E223" s="356"/>
      <c r="F223" s="194">
        <f>F222-F204</f>
        <v>-475.7300000000032</v>
      </c>
      <c r="G223" s="194">
        <f>G222-G204</f>
        <v>-5708.7600000000093</v>
      </c>
      <c r="H223" s="171"/>
      <c r="I223" s="172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</row>
    <row r="224" spans="2:21" ht="15.75" customHeight="1" thickBot="1" x14ac:dyDescent="0.25">
      <c r="B224" s="56"/>
      <c r="C224" s="56"/>
      <c r="D224" s="56"/>
      <c r="E224" s="56"/>
      <c r="F224" s="56"/>
      <c r="G224" s="56"/>
      <c r="H224" s="45"/>
      <c r="I224" s="45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</row>
    <row r="225" spans="2:21" ht="15.75" customHeight="1" thickBot="1" x14ac:dyDescent="0.3">
      <c r="B225" s="349" t="s">
        <v>100</v>
      </c>
      <c r="C225" s="350"/>
      <c r="D225" s="350"/>
      <c r="E225" s="350"/>
      <c r="F225" s="350"/>
      <c r="G225" s="351"/>
      <c r="H225" s="52"/>
      <c r="I225" s="45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</row>
    <row r="226" spans="2:21" ht="15.75" customHeight="1" thickBot="1" x14ac:dyDescent="0.3">
      <c r="B226" s="358" t="s">
        <v>101</v>
      </c>
      <c r="C226" s="359"/>
      <c r="D226" s="359"/>
      <c r="E226" s="359"/>
      <c r="F226" s="359"/>
      <c r="G226" s="360"/>
      <c r="H226" s="355"/>
      <c r="I226" s="3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</row>
    <row r="227" spans="2:21" ht="60.75" thickBot="1" x14ac:dyDescent="0.25">
      <c r="B227" s="152" t="s">
        <v>11</v>
      </c>
      <c r="C227" s="168" t="s">
        <v>15</v>
      </c>
      <c r="D227" s="169" t="s">
        <v>16</v>
      </c>
      <c r="E227" s="168" t="s">
        <v>49</v>
      </c>
      <c r="F227" s="168" t="s">
        <v>50</v>
      </c>
      <c r="G227" s="234" t="s">
        <v>51</v>
      </c>
      <c r="H227" s="93" t="s">
        <v>89</v>
      </c>
      <c r="I227" s="94" t="s">
        <v>87</v>
      </c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</row>
    <row r="228" spans="2:21" ht="15.75" customHeight="1" thickBot="1" x14ac:dyDescent="0.25">
      <c r="B228" s="354">
        <v>23</v>
      </c>
      <c r="C228" s="153" t="s">
        <v>20</v>
      </c>
      <c r="D228" s="154">
        <v>2</v>
      </c>
      <c r="E228" s="155">
        <v>3194.91</v>
      </c>
      <c r="F228" s="155">
        <f t="shared" ref="F228:F238" si="95">D228*E228</f>
        <v>6389.82</v>
      </c>
      <c r="G228" s="231">
        <f t="shared" ref="G228" si="96">12*F228</f>
        <v>76677.84</v>
      </c>
      <c r="H228" s="379">
        <f>SUM(F228:F230)-SUM(F209:F211)</f>
        <v>354.26999999999862</v>
      </c>
      <c r="I228" s="380">
        <f>SUM(G228:G230)-SUM(G209:G211)</f>
        <v>4251.2399999999907</v>
      </c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</row>
    <row r="229" spans="2:21" ht="30.75" thickBot="1" x14ac:dyDescent="0.25">
      <c r="B229" s="383"/>
      <c r="C229" s="153" t="s">
        <v>48</v>
      </c>
      <c r="D229" s="154">
        <v>1</v>
      </c>
      <c r="E229" s="155">
        <v>3239</v>
      </c>
      <c r="F229" s="155">
        <f t="shared" si="95"/>
        <v>3239</v>
      </c>
      <c r="G229" s="231">
        <f>12*F229</f>
        <v>38868</v>
      </c>
      <c r="H229" s="379"/>
      <c r="I229" s="380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</row>
    <row r="230" spans="2:21" ht="30.75" thickBot="1" x14ac:dyDescent="0.25">
      <c r="B230" s="353"/>
      <c r="C230" s="197" t="s">
        <v>97</v>
      </c>
      <c r="D230" s="154">
        <v>1</v>
      </c>
      <c r="E230" s="155">
        <v>3209.58</v>
      </c>
      <c r="F230" s="155">
        <f t="shared" si="95"/>
        <v>3209.58</v>
      </c>
      <c r="G230" s="231">
        <f>12*F230</f>
        <v>38514.959999999999</v>
      </c>
      <c r="H230" s="379"/>
      <c r="I230" s="380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</row>
    <row r="231" spans="2:21" ht="15.75" customHeight="1" thickBot="1" x14ac:dyDescent="0.25">
      <c r="B231" s="115">
        <v>24</v>
      </c>
      <c r="C231" s="153" t="s">
        <v>21</v>
      </c>
      <c r="D231" s="154">
        <v>1</v>
      </c>
      <c r="E231" s="155">
        <v>3800.87</v>
      </c>
      <c r="F231" s="155">
        <f t="shared" si="95"/>
        <v>3800.87</v>
      </c>
      <c r="G231" s="231">
        <f t="shared" ref="G231:G240" si="97">12*F231</f>
        <v>45610.44</v>
      </c>
      <c r="H231" s="223">
        <f t="shared" ref="H231:I233" si="98">F231-F212</f>
        <v>99.929999999999836</v>
      </c>
      <c r="I231" s="173">
        <f t="shared" si="98"/>
        <v>1199.1600000000035</v>
      </c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</row>
    <row r="232" spans="2:21" ht="15.75" customHeight="1" thickBot="1" x14ac:dyDescent="0.25">
      <c r="B232" s="199">
        <v>25</v>
      </c>
      <c r="C232" s="153" t="s">
        <v>22</v>
      </c>
      <c r="D232" s="154">
        <v>1</v>
      </c>
      <c r="E232" s="155">
        <v>3859.93</v>
      </c>
      <c r="F232" s="155">
        <f t="shared" si="95"/>
        <v>3859.93</v>
      </c>
      <c r="G232" s="231">
        <f t="shared" si="97"/>
        <v>46319.159999999996</v>
      </c>
      <c r="H232" s="223">
        <f t="shared" si="98"/>
        <v>151.54999999999973</v>
      </c>
      <c r="I232" s="173">
        <f t="shared" si="98"/>
        <v>1818.5999999999985</v>
      </c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</row>
    <row r="233" spans="2:21" ht="15.75" customHeight="1" thickBot="1" x14ac:dyDescent="0.25">
      <c r="B233" s="199">
        <v>26</v>
      </c>
      <c r="C233" s="153" t="s">
        <v>23</v>
      </c>
      <c r="D233" s="154">
        <v>1</v>
      </c>
      <c r="E233" s="155">
        <v>3724.15</v>
      </c>
      <c r="F233" s="155">
        <f t="shared" si="95"/>
        <v>3724.15</v>
      </c>
      <c r="G233" s="231">
        <f t="shared" si="97"/>
        <v>44689.8</v>
      </c>
      <c r="H233" s="223">
        <f t="shared" si="98"/>
        <v>-54.400000000000091</v>
      </c>
      <c r="I233" s="173">
        <f t="shared" si="98"/>
        <v>-652.80000000000291</v>
      </c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</row>
    <row r="234" spans="2:21" ht="15.75" customHeight="1" thickBot="1" x14ac:dyDescent="0.25">
      <c r="B234" s="357">
        <v>27</v>
      </c>
      <c r="C234" s="153" t="s">
        <v>24</v>
      </c>
      <c r="D234" s="154">
        <v>1</v>
      </c>
      <c r="E234" s="155">
        <v>3628.85</v>
      </c>
      <c r="F234" s="155">
        <f t="shared" si="95"/>
        <v>3628.85</v>
      </c>
      <c r="G234" s="231">
        <f t="shared" si="97"/>
        <v>43546.2</v>
      </c>
      <c r="H234" s="379">
        <f>SUM(F234:F235)-SUM(F215:F216)</f>
        <v>197.40999999999985</v>
      </c>
      <c r="I234" s="380">
        <f>SUM(G234:G235)-SUM(G215:G216)</f>
        <v>2368.9199999999983</v>
      </c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</row>
    <row r="235" spans="2:21" ht="15.75" customHeight="1" thickBot="1" x14ac:dyDescent="0.25">
      <c r="B235" s="382"/>
      <c r="C235" s="197" t="s">
        <v>98</v>
      </c>
      <c r="D235" s="154">
        <v>1</v>
      </c>
      <c r="E235" s="155">
        <v>3696.79</v>
      </c>
      <c r="F235" s="155">
        <f t="shared" si="95"/>
        <v>3696.79</v>
      </c>
      <c r="G235" s="231">
        <f t="shared" si="97"/>
        <v>44361.479999999996</v>
      </c>
      <c r="H235" s="379"/>
      <c r="I235" s="380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</row>
    <row r="236" spans="2:21" ht="15.75" customHeight="1" thickBot="1" x14ac:dyDescent="0.25">
      <c r="B236" s="199">
        <v>28</v>
      </c>
      <c r="C236" s="153" t="s">
        <v>25</v>
      </c>
      <c r="D236" s="154">
        <v>1</v>
      </c>
      <c r="E236" s="155">
        <v>7137.73</v>
      </c>
      <c r="F236" s="155">
        <f t="shared" si="95"/>
        <v>7137.73</v>
      </c>
      <c r="G236" s="231">
        <f t="shared" si="97"/>
        <v>85652.76</v>
      </c>
      <c r="H236" s="223">
        <f t="shared" ref="H236:I240" si="99">F236-F217</f>
        <v>-161.17000000000007</v>
      </c>
      <c r="I236" s="173">
        <f t="shared" si="99"/>
        <v>-1934.0399999999936</v>
      </c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</row>
    <row r="237" spans="2:21" ht="15.75" customHeight="1" thickBot="1" x14ac:dyDescent="0.25">
      <c r="B237" s="199">
        <v>29</v>
      </c>
      <c r="C237" s="153" t="s">
        <v>26</v>
      </c>
      <c r="D237" s="154">
        <v>2</v>
      </c>
      <c r="E237" s="155">
        <v>7756.47</v>
      </c>
      <c r="F237" s="183">
        <f>D237*E237</f>
        <v>15512.94</v>
      </c>
      <c r="G237" s="231">
        <f t="shared" si="97"/>
        <v>186155.28</v>
      </c>
      <c r="H237" s="223">
        <f t="shared" si="99"/>
        <v>-499.29999999999927</v>
      </c>
      <c r="I237" s="173">
        <f t="shared" si="99"/>
        <v>-5991.6000000000058</v>
      </c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</row>
    <row r="238" spans="2:21" ht="15.75" customHeight="1" thickBot="1" x14ac:dyDescent="0.25">
      <c r="B238" s="199">
        <v>30</v>
      </c>
      <c r="C238" s="153" t="s">
        <v>27</v>
      </c>
      <c r="D238" s="154">
        <v>1</v>
      </c>
      <c r="E238" s="155">
        <v>3168.22</v>
      </c>
      <c r="F238" s="155">
        <f t="shared" si="95"/>
        <v>3168.22</v>
      </c>
      <c r="G238" s="231">
        <f t="shared" si="97"/>
        <v>38018.639999999999</v>
      </c>
      <c r="H238" s="223">
        <f t="shared" si="99"/>
        <v>84.139999999999873</v>
      </c>
      <c r="I238" s="173">
        <f t="shared" si="99"/>
        <v>1009.6800000000003</v>
      </c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</row>
    <row r="239" spans="2:21" ht="15.75" customHeight="1" thickBot="1" x14ac:dyDescent="0.25">
      <c r="B239" s="357">
        <v>31</v>
      </c>
      <c r="C239" s="181" t="s">
        <v>46</v>
      </c>
      <c r="D239" s="19"/>
      <c r="E239" s="32">
        <v>1355.09</v>
      </c>
      <c r="F239" s="32">
        <v>1355.09</v>
      </c>
      <c r="G239" s="232">
        <f t="shared" si="97"/>
        <v>16261.079999999998</v>
      </c>
      <c r="H239" s="223">
        <f t="shared" si="99"/>
        <v>-21.370000000000118</v>
      </c>
      <c r="I239" s="173">
        <f t="shared" si="99"/>
        <v>-256.44000000000233</v>
      </c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</row>
    <row r="240" spans="2:21" ht="15.75" customHeight="1" thickBot="1" x14ac:dyDescent="0.25">
      <c r="B240" s="353"/>
      <c r="C240" s="181" t="s">
        <v>52</v>
      </c>
      <c r="D240" s="31"/>
      <c r="E240" s="32">
        <v>2041.69</v>
      </c>
      <c r="F240" s="32">
        <v>2041.69</v>
      </c>
      <c r="G240" s="232">
        <f t="shared" si="97"/>
        <v>24500.28</v>
      </c>
      <c r="H240" s="223">
        <f t="shared" si="99"/>
        <v>-32.25</v>
      </c>
      <c r="I240" s="173">
        <f t="shared" si="99"/>
        <v>-387</v>
      </c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</row>
    <row r="241" spans="2:21" ht="15.75" customHeight="1" thickBot="1" x14ac:dyDescent="0.25">
      <c r="B241" s="338" t="s">
        <v>29</v>
      </c>
      <c r="C241" s="339"/>
      <c r="D241" s="120">
        <f>SUM(D228:D239)</f>
        <v>13</v>
      </c>
      <c r="E241" s="179"/>
      <c r="F241" s="180">
        <f t="shared" ref="F241:I241" si="100">SUM(F228:F240)</f>
        <v>60764.66</v>
      </c>
      <c r="G241" s="233">
        <f t="shared" si="100"/>
        <v>729175.92</v>
      </c>
      <c r="H241" s="224">
        <f t="shared" si="100"/>
        <v>118.80999999999835</v>
      </c>
      <c r="I241" s="174">
        <f t="shared" si="100"/>
        <v>1425.7199999999866</v>
      </c>
      <c r="J241" s="195"/>
      <c r="K241" s="195"/>
      <c r="L241" s="56"/>
      <c r="M241" s="56"/>
      <c r="N241" s="56"/>
      <c r="O241" s="56"/>
      <c r="P241" s="56"/>
      <c r="Q241" s="56"/>
      <c r="R241" s="56"/>
      <c r="S241" s="56"/>
      <c r="T241" s="56"/>
      <c r="U241" s="56"/>
    </row>
    <row r="242" spans="2:21" ht="15.75" customHeight="1" x14ac:dyDescent="0.25">
      <c r="B242" s="384"/>
      <c r="C242" s="356"/>
      <c r="D242" s="356"/>
      <c r="E242" s="356"/>
      <c r="F242" s="194">
        <f>F241-F222</f>
        <v>118.81000000000495</v>
      </c>
      <c r="G242" s="200">
        <f>G241-G222</f>
        <v>1425.7200000000885</v>
      </c>
      <c r="H242" s="171"/>
      <c r="I242" s="172"/>
      <c r="J242" s="56"/>
      <c r="K242" s="195"/>
      <c r="L242" s="56"/>
      <c r="M242" s="56"/>
      <c r="N242" s="56"/>
      <c r="O242" s="56"/>
      <c r="P242" s="56"/>
      <c r="Q242" s="56"/>
      <c r="R242" s="56"/>
      <c r="S242" s="56"/>
      <c r="T242" s="56"/>
      <c r="U242" s="56"/>
    </row>
    <row r="243" spans="2:21" ht="15.75" customHeight="1" thickBot="1" x14ac:dyDescent="0.25">
      <c r="B243" s="201"/>
      <c r="C243" s="81"/>
      <c r="D243" s="81"/>
      <c r="E243" s="81"/>
      <c r="F243" s="81"/>
      <c r="G243" s="202"/>
      <c r="H243" s="52"/>
      <c r="I243" s="45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</row>
    <row r="244" spans="2:21" ht="15.75" customHeight="1" thickBot="1" x14ac:dyDescent="0.3">
      <c r="B244" s="364" t="s">
        <v>102</v>
      </c>
      <c r="C244" s="365"/>
      <c r="D244" s="365"/>
      <c r="E244" s="365"/>
      <c r="F244" s="365"/>
      <c r="G244" s="366"/>
      <c r="H244" s="125"/>
      <c r="I244" s="124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</row>
    <row r="245" spans="2:21" ht="60.75" thickBot="1" x14ac:dyDescent="0.25">
      <c r="B245" s="175" t="s">
        <v>11</v>
      </c>
      <c r="C245" s="176" t="s">
        <v>15</v>
      </c>
      <c r="D245" s="177" t="s">
        <v>16</v>
      </c>
      <c r="E245" s="178" t="s">
        <v>49</v>
      </c>
      <c r="F245" s="178" t="s">
        <v>50</v>
      </c>
      <c r="G245" s="190" t="s">
        <v>51</v>
      </c>
      <c r="H245" s="126" t="s">
        <v>89</v>
      </c>
      <c r="I245" s="94" t="s">
        <v>87</v>
      </c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</row>
    <row r="246" spans="2:21" ht="15.75" thickBot="1" x14ac:dyDescent="0.25">
      <c r="B246" s="354">
        <v>23</v>
      </c>
      <c r="C246" s="153" t="s">
        <v>20</v>
      </c>
      <c r="D246" s="154">
        <v>2</v>
      </c>
      <c r="E246" s="155">
        <v>3194.91</v>
      </c>
      <c r="F246" s="155">
        <f>D246*E246</f>
        <v>6389.82</v>
      </c>
      <c r="G246" s="156">
        <f t="shared" ref="G246" si="101">12*F246</f>
        <v>76677.84</v>
      </c>
      <c r="H246" s="385">
        <f>SUM(F246:F248)-SUM(F228:F230)</f>
        <v>0</v>
      </c>
      <c r="I246" s="388">
        <f>SUM(G246:G248)-SUM(G228:G230)</f>
        <v>0</v>
      </c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</row>
    <row r="247" spans="2:21" ht="30.75" thickBot="1" x14ac:dyDescent="0.25">
      <c r="B247" s="383"/>
      <c r="C247" s="153" t="s">
        <v>48</v>
      </c>
      <c r="D247" s="154">
        <v>1</v>
      </c>
      <c r="E247" s="155">
        <v>3239</v>
      </c>
      <c r="F247" s="155">
        <f t="shared" ref="F247:F256" si="102">D247*E247</f>
        <v>3239</v>
      </c>
      <c r="G247" s="156">
        <f>12*F247</f>
        <v>38868</v>
      </c>
      <c r="H247" s="386"/>
      <c r="I247" s="389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</row>
    <row r="248" spans="2:21" ht="30.75" thickBot="1" x14ac:dyDescent="0.25">
      <c r="B248" s="353"/>
      <c r="C248" s="197" t="s">
        <v>97</v>
      </c>
      <c r="D248" s="154">
        <v>1</v>
      </c>
      <c r="E248" s="155">
        <v>3209.58</v>
      </c>
      <c r="F248" s="155">
        <f t="shared" si="102"/>
        <v>3209.58</v>
      </c>
      <c r="G248" s="156">
        <f>12*F248</f>
        <v>38514.959999999999</v>
      </c>
      <c r="H248" s="387"/>
      <c r="I248" s="390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</row>
    <row r="249" spans="2:21" ht="15.75" customHeight="1" thickBot="1" x14ac:dyDescent="0.25">
      <c r="B249" s="115">
        <v>24</v>
      </c>
      <c r="C249" s="153" t="s">
        <v>21</v>
      </c>
      <c r="D249" s="154">
        <v>1</v>
      </c>
      <c r="E249" s="155">
        <v>3805.6</v>
      </c>
      <c r="F249" s="155">
        <f t="shared" si="102"/>
        <v>3805.6</v>
      </c>
      <c r="G249" s="156">
        <f t="shared" ref="G249:G258" si="103">12*F249</f>
        <v>45667.199999999997</v>
      </c>
      <c r="H249" s="188">
        <f t="shared" ref="H249:I251" si="104">F249-F231</f>
        <v>4.7300000000000182</v>
      </c>
      <c r="I249" s="173">
        <f t="shared" si="104"/>
        <v>56.759999999994761</v>
      </c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</row>
    <row r="250" spans="2:21" ht="15.75" customHeight="1" thickBot="1" x14ac:dyDescent="0.25">
      <c r="B250" s="199">
        <v>25</v>
      </c>
      <c r="C250" s="153" t="s">
        <v>22</v>
      </c>
      <c r="D250" s="154">
        <v>1</v>
      </c>
      <c r="E250" s="155">
        <v>3859.93</v>
      </c>
      <c r="F250" s="155">
        <f t="shared" si="102"/>
        <v>3859.93</v>
      </c>
      <c r="G250" s="156">
        <f t="shared" si="103"/>
        <v>46319.159999999996</v>
      </c>
      <c r="H250" s="188">
        <f t="shared" si="104"/>
        <v>0</v>
      </c>
      <c r="I250" s="173">
        <f t="shared" si="104"/>
        <v>0</v>
      </c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</row>
    <row r="251" spans="2:21" ht="15.75" customHeight="1" thickBot="1" x14ac:dyDescent="0.25">
      <c r="B251" s="199">
        <v>26</v>
      </c>
      <c r="C251" s="153" t="s">
        <v>23</v>
      </c>
      <c r="D251" s="154">
        <v>1</v>
      </c>
      <c r="E251" s="155">
        <v>3724.15</v>
      </c>
      <c r="F251" s="155">
        <f t="shared" si="102"/>
        <v>3724.15</v>
      </c>
      <c r="G251" s="156">
        <f t="shared" si="103"/>
        <v>44689.8</v>
      </c>
      <c r="H251" s="188">
        <f t="shared" si="104"/>
        <v>0</v>
      </c>
      <c r="I251" s="173">
        <f t="shared" si="104"/>
        <v>0</v>
      </c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</row>
    <row r="252" spans="2:21" ht="15.75" customHeight="1" thickBot="1" x14ac:dyDescent="0.25">
      <c r="B252" s="357">
        <v>27</v>
      </c>
      <c r="C252" s="153" t="s">
        <v>24</v>
      </c>
      <c r="D252" s="154">
        <v>1</v>
      </c>
      <c r="E252" s="155">
        <v>3628.85</v>
      </c>
      <c r="F252" s="155">
        <f t="shared" si="102"/>
        <v>3628.85</v>
      </c>
      <c r="G252" s="156">
        <f t="shared" si="103"/>
        <v>43546.2</v>
      </c>
      <c r="H252" s="385">
        <f>SUM(F252:F253)-SUM(E234:E235)</f>
        <v>0</v>
      </c>
      <c r="I252" s="391">
        <f>SUM(G252:G253)-SUM(G234:G235)</f>
        <v>0</v>
      </c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</row>
    <row r="253" spans="2:21" ht="15.75" customHeight="1" thickBot="1" x14ac:dyDescent="0.25">
      <c r="B253" s="382"/>
      <c r="C253" s="197" t="s">
        <v>98</v>
      </c>
      <c r="D253" s="154">
        <v>1</v>
      </c>
      <c r="E253" s="155">
        <v>3696.79</v>
      </c>
      <c r="F253" s="155">
        <f t="shared" si="102"/>
        <v>3696.79</v>
      </c>
      <c r="G253" s="156">
        <f t="shared" si="103"/>
        <v>44361.479999999996</v>
      </c>
      <c r="H253" s="387"/>
      <c r="I253" s="392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</row>
    <row r="254" spans="2:21" ht="15.75" customHeight="1" thickBot="1" x14ac:dyDescent="0.25">
      <c r="B254" s="199">
        <v>28</v>
      </c>
      <c r="C254" s="153" t="s">
        <v>25</v>
      </c>
      <c r="D254" s="154">
        <v>1</v>
      </c>
      <c r="E254" s="155">
        <v>7137.73</v>
      </c>
      <c r="F254" s="155">
        <f t="shared" si="102"/>
        <v>7137.73</v>
      </c>
      <c r="G254" s="156">
        <f t="shared" si="103"/>
        <v>85652.76</v>
      </c>
      <c r="H254" s="188">
        <f>F254-F236</f>
        <v>0</v>
      </c>
      <c r="I254" s="173">
        <f>G254-G236</f>
        <v>0</v>
      </c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</row>
    <row r="255" spans="2:21" ht="15.75" customHeight="1" thickBot="1" x14ac:dyDescent="0.25">
      <c r="B255" s="199">
        <v>29</v>
      </c>
      <c r="C255" s="153" t="s">
        <v>26</v>
      </c>
      <c r="D255" s="154">
        <v>2</v>
      </c>
      <c r="E255" s="155">
        <v>7756.47</v>
      </c>
      <c r="F255" s="155">
        <f>D255*E255</f>
        <v>15512.94</v>
      </c>
      <c r="G255" s="156">
        <f t="shared" si="103"/>
        <v>186155.28</v>
      </c>
      <c r="H255" s="188">
        <f t="shared" ref="H255:H258" si="105">F255-F237</f>
        <v>0</v>
      </c>
      <c r="I255" s="173">
        <f t="shared" ref="I255:I257" si="106">G255-G237</f>
        <v>0</v>
      </c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</row>
    <row r="256" spans="2:21" ht="15.75" customHeight="1" thickBot="1" x14ac:dyDescent="0.25">
      <c r="B256" s="199">
        <v>30</v>
      </c>
      <c r="C256" s="153" t="s">
        <v>27</v>
      </c>
      <c r="D256" s="154">
        <v>1</v>
      </c>
      <c r="E256" s="155">
        <v>3168.22</v>
      </c>
      <c r="F256" s="155">
        <f t="shared" si="102"/>
        <v>3168.22</v>
      </c>
      <c r="G256" s="156">
        <f t="shared" si="103"/>
        <v>38018.639999999999</v>
      </c>
      <c r="H256" s="188">
        <f t="shared" si="105"/>
        <v>0</v>
      </c>
      <c r="I256" s="173">
        <f t="shared" si="106"/>
        <v>0</v>
      </c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</row>
    <row r="257" spans="2:21" ht="15.75" customHeight="1" thickBot="1" x14ac:dyDescent="0.25">
      <c r="B257" s="357">
        <v>31</v>
      </c>
      <c r="C257" s="181" t="s">
        <v>46</v>
      </c>
      <c r="D257" s="19"/>
      <c r="E257" s="32">
        <v>1355.09</v>
      </c>
      <c r="F257" s="32">
        <v>1355.09</v>
      </c>
      <c r="G257" s="167">
        <f t="shared" si="103"/>
        <v>16261.079999999998</v>
      </c>
      <c r="H257" s="188">
        <f t="shared" si="105"/>
        <v>0</v>
      </c>
      <c r="I257" s="173">
        <f t="shared" si="106"/>
        <v>0</v>
      </c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</row>
    <row r="258" spans="2:21" ht="15.75" customHeight="1" thickBot="1" x14ac:dyDescent="0.25">
      <c r="B258" s="353"/>
      <c r="C258" s="181" t="s">
        <v>52</v>
      </c>
      <c r="D258" s="31"/>
      <c r="E258" s="34">
        <v>2041.69</v>
      </c>
      <c r="F258" s="34">
        <v>2041.69</v>
      </c>
      <c r="G258" s="167">
        <f t="shared" si="103"/>
        <v>24500.28</v>
      </c>
      <c r="H258" s="188">
        <f t="shared" si="105"/>
        <v>0</v>
      </c>
      <c r="I258" s="173">
        <f>G258-G240</f>
        <v>0</v>
      </c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</row>
    <row r="259" spans="2:21" ht="15.75" customHeight="1" thickBot="1" x14ac:dyDescent="0.25">
      <c r="B259" s="338" t="s">
        <v>29</v>
      </c>
      <c r="C259" s="339"/>
      <c r="D259" s="120">
        <f>SUM(D246:D257)</f>
        <v>13</v>
      </c>
      <c r="E259" s="179">
        <f>SUM(E246:E258)</f>
        <v>49818.01</v>
      </c>
      <c r="F259" s="180">
        <f t="shared" ref="F259:I259" si="107">SUM(F246:F258)</f>
        <v>60769.39</v>
      </c>
      <c r="G259" s="193">
        <f>SUM(G246:G258)</f>
        <v>729232.68</v>
      </c>
      <c r="H259" s="189">
        <f t="shared" si="107"/>
        <v>4.7300000000000182</v>
      </c>
      <c r="I259" s="174">
        <f t="shared" si="107"/>
        <v>56.759999999994761</v>
      </c>
      <c r="J259" s="195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</row>
    <row r="260" spans="2:21" ht="15.75" customHeight="1" x14ac:dyDescent="0.25">
      <c r="B260" s="361"/>
      <c r="C260" s="356"/>
      <c r="D260" s="356"/>
      <c r="E260" s="356"/>
      <c r="F260" s="194">
        <f>F259-F241</f>
        <v>4.7299999999959255</v>
      </c>
      <c r="G260" s="194">
        <f>G259-G241</f>
        <v>56.760000000009313</v>
      </c>
      <c r="H260" s="171"/>
      <c r="I260" s="172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</row>
    <row r="261" spans="2:21" ht="15.75" customHeight="1" x14ac:dyDescent="0.2">
      <c r="B261" s="56"/>
      <c r="C261" s="56"/>
      <c r="D261" s="56"/>
      <c r="E261" s="56"/>
      <c r="F261" s="56"/>
      <c r="G261" s="56"/>
      <c r="H261" s="45"/>
      <c r="I261" s="45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</row>
    <row r="262" spans="2:21" ht="15.75" customHeight="1" x14ac:dyDescent="0.2">
      <c r="B262" s="56"/>
      <c r="C262" s="56"/>
      <c r="D262" s="56"/>
      <c r="E262" s="56"/>
      <c r="F262" s="56"/>
      <c r="G262" s="56"/>
      <c r="H262" s="45"/>
      <c r="I262" s="45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</row>
    <row r="263" spans="2:21" ht="15.75" customHeight="1" x14ac:dyDescent="0.2">
      <c r="B263" s="56"/>
      <c r="C263" s="56"/>
      <c r="D263" s="56"/>
      <c r="E263" s="56"/>
      <c r="F263" s="56"/>
      <c r="G263" s="56"/>
      <c r="H263" s="45"/>
      <c r="I263" s="45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</row>
    <row r="264" spans="2:21" ht="15.75" customHeight="1" x14ac:dyDescent="0.2">
      <c r="B264" s="56"/>
      <c r="C264" s="56"/>
      <c r="D264" s="56"/>
      <c r="E264" s="56"/>
      <c r="F264" s="56"/>
      <c r="G264" s="56"/>
      <c r="H264" s="45"/>
      <c r="I264" s="45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</row>
    <row r="265" spans="2:21" ht="15.75" customHeight="1" x14ac:dyDescent="0.2">
      <c r="B265" s="56"/>
      <c r="C265" s="56"/>
      <c r="D265" s="56"/>
      <c r="E265" s="56"/>
      <c r="F265" s="56"/>
      <c r="G265" s="56"/>
      <c r="H265" s="45"/>
      <c r="I265" s="45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</row>
    <row r="266" spans="2:21" ht="15.75" customHeight="1" x14ac:dyDescent="0.2">
      <c r="B266" s="56"/>
      <c r="C266" s="56"/>
      <c r="D266" s="56"/>
      <c r="E266" s="56"/>
      <c r="F266" s="56"/>
      <c r="G266" s="56"/>
      <c r="H266" s="45"/>
      <c r="I266" s="45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</row>
    <row r="267" spans="2:21" ht="15.75" customHeight="1" x14ac:dyDescent="0.2">
      <c r="B267" s="56"/>
      <c r="C267" s="56"/>
      <c r="D267" s="56"/>
      <c r="E267" s="56"/>
      <c r="F267" s="56"/>
      <c r="G267" s="56"/>
      <c r="H267" s="45"/>
      <c r="I267" s="45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</row>
    <row r="268" spans="2:21" ht="15.75" customHeight="1" x14ac:dyDescent="0.2">
      <c r="B268" s="56"/>
      <c r="C268" s="56"/>
      <c r="D268" s="56"/>
      <c r="E268" s="56"/>
      <c r="F268" s="56"/>
      <c r="G268" s="56"/>
      <c r="H268" s="45"/>
      <c r="I268" s="45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</row>
    <row r="269" spans="2:21" ht="15.75" customHeight="1" x14ac:dyDescent="0.2">
      <c r="B269" s="56"/>
      <c r="C269" s="56"/>
      <c r="D269" s="56"/>
      <c r="E269" s="56"/>
      <c r="F269" s="56"/>
      <c r="G269" s="56"/>
      <c r="H269" s="45"/>
      <c r="I269" s="45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</row>
    <row r="270" spans="2:21" ht="15.75" customHeight="1" x14ac:dyDescent="0.2">
      <c r="B270" s="56"/>
      <c r="C270" s="56"/>
      <c r="D270" s="56"/>
      <c r="E270" s="56"/>
      <c r="F270" s="56"/>
      <c r="G270" s="56"/>
      <c r="H270" s="45"/>
      <c r="I270" s="45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</row>
    <row r="271" spans="2:21" ht="15.75" customHeight="1" x14ac:dyDescent="0.2">
      <c r="B271" s="56"/>
      <c r="C271" s="56"/>
      <c r="D271" s="56"/>
      <c r="E271" s="56"/>
      <c r="F271" s="56"/>
      <c r="G271" s="56"/>
      <c r="H271" s="45"/>
      <c r="I271" s="45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</row>
    <row r="272" spans="2:21" ht="15.75" customHeight="1" x14ac:dyDescent="0.2">
      <c r="B272" s="56"/>
      <c r="C272" s="56"/>
      <c r="D272" s="56"/>
      <c r="E272" s="56"/>
      <c r="F272" s="56"/>
      <c r="G272" s="56"/>
      <c r="H272" s="45"/>
      <c r="I272" s="45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</row>
    <row r="273" spans="2:21" ht="15.75" customHeight="1" x14ac:dyDescent="0.2">
      <c r="B273" s="56"/>
      <c r="C273" s="56"/>
      <c r="D273" s="56"/>
      <c r="E273" s="56"/>
      <c r="F273" s="56"/>
      <c r="G273" s="56"/>
      <c r="H273" s="45"/>
      <c r="I273" s="45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</row>
    <row r="274" spans="2:21" ht="15.75" customHeight="1" x14ac:dyDescent="0.2">
      <c r="B274" s="56"/>
      <c r="C274" s="56"/>
      <c r="D274" s="56"/>
      <c r="E274" s="56"/>
      <c r="F274" s="56"/>
      <c r="G274" s="56"/>
      <c r="H274" s="45"/>
      <c r="I274" s="45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</row>
    <row r="275" spans="2:21" ht="15.75" customHeight="1" x14ac:dyDescent="0.2">
      <c r="B275" s="56"/>
      <c r="C275" s="56"/>
      <c r="D275" s="56"/>
      <c r="E275" s="56"/>
      <c r="F275" s="56"/>
      <c r="G275" s="56"/>
      <c r="H275" s="45"/>
      <c r="I275" s="45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</row>
    <row r="276" spans="2:21" ht="15.75" customHeight="1" x14ac:dyDescent="0.2">
      <c r="B276" s="56"/>
      <c r="C276" s="56"/>
      <c r="D276" s="56"/>
      <c r="E276" s="56"/>
      <c r="F276" s="56"/>
      <c r="G276" s="56"/>
      <c r="H276" s="45"/>
      <c r="I276" s="45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</row>
    <row r="277" spans="2:21" ht="15.75" customHeight="1" x14ac:dyDescent="0.2">
      <c r="B277" s="56"/>
      <c r="C277" s="56"/>
      <c r="D277" s="56"/>
      <c r="E277" s="56"/>
      <c r="F277" s="56"/>
      <c r="G277" s="56"/>
      <c r="H277" s="45"/>
      <c r="I277" s="45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</row>
    <row r="278" spans="2:21" ht="15.75" customHeight="1" x14ac:dyDescent="0.2">
      <c r="B278" s="56"/>
      <c r="C278" s="56"/>
      <c r="D278" s="56"/>
      <c r="E278" s="56"/>
      <c r="F278" s="56"/>
      <c r="G278" s="56"/>
      <c r="H278" s="45"/>
      <c r="I278" s="45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</row>
    <row r="279" spans="2:21" ht="15.75" customHeight="1" x14ac:dyDescent="0.2">
      <c r="B279" s="56"/>
      <c r="C279" s="56"/>
      <c r="D279" s="56"/>
      <c r="E279" s="56"/>
      <c r="F279" s="56"/>
      <c r="G279" s="56"/>
      <c r="H279" s="45"/>
      <c r="I279" s="45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</row>
    <row r="280" spans="2:21" ht="15.75" customHeight="1" x14ac:dyDescent="0.2">
      <c r="B280" s="56"/>
      <c r="C280" s="56"/>
      <c r="D280" s="56"/>
      <c r="E280" s="56"/>
      <c r="F280" s="56"/>
      <c r="G280" s="56"/>
      <c r="H280" s="45"/>
      <c r="I280" s="45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</row>
    <row r="281" spans="2:21" ht="15.75" customHeight="1" x14ac:dyDescent="0.2">
      <c r="B281" s="56"/>
      <c r="C281" s="56"/>
      <c r="D281" s="56"/>
      <c r="E281" s="56"/>
      <c r="F281" s="56"/>
      <c r="G281" s="56"/>
      <c r="H281" s="45"/>
      <c r="I281" s="45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</row>
    <row r="282" spans="2:21" ht="15.75" customHeight="1" x14ac:dyDescent="0.2">
      <c r="B282" s="56"/>
      <c r="C282" s="56"/>
      <c r="D282" s="56"/>
      <c r="E282" s="56"/>
      <c r="F282" s="56"/>
      <c r="G282" s="56"/>
      <c r="H282" s="45"/>
      <c r="I282" s="45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</row>
    <row r="283" spans="2:21" ht="15.75" customHeight="1" x14ac:dyDescent="0.2">
      <c r="B283" s="56"/>
      <c r="C283" s="56"/>
      <c r="D283" s="56"/>
      <c r="E283" s="56"/>
      <c r="F283" s="56"/>
      <c r="G283" s="56"/>
      <c r="H283" s="45"/>
      <c r="I283" s="45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</row>
    <row r="284" spans="2:21" ht="15.75" customHeight="1" x14ac:dyDescent="0.2">
      <c r="B284" s="56"/>
      <c r="C284" s="56"/>
      <c r="D284" s="56"/>
      <c r="E284" s="56"/>
      <c r="F284" s="56"/>
      <c r="G284" s="56"/>
      <c r="H284" s="45"/>
      <c r="I284" s="45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</row>
    <row r="285" spans="2:21" ht="15.75" customHeight="1" x14ac:dyDescent="0.2">
      <c r="B285" s="56"/>
      <c r="C285" s="56"/>
      <c r="D285" s="56"/>
      <c r="E285" s="56"/>
      <c r="F285" s="56"/>
      <c r="G285" s="56"/>
      <c r="H285" s="45"/>
      <c r="I285" s="45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</row>
    <row r="286" spans="2:21" ht="15.75" customHeight="1" x14ac:dyDescent="0.2">
      <c r="B286" s="56"/>
      <c r="C286" s="56"/>
      <c r="D286" s="56"/>
      <c r="E286" s="56"/>
      <c r="F286" s="56"/>
      <c r="G286" s="56"/>
      <c r="H286" s="45"/>
      <c r="I286" s="45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</row>
    <row r="287" spans="2:21" ht="15.75" customHeight="1" x14ac:dyDescent="0.2">
      <c r="B287" s="56"/>
      <c r="C287" s="56"/>
      <c r="D287" s="56"/>
      <c r="E287" s="56"/>
      <c r="F287" s="56"/>
      <c r="G287" s="56"/>
      <c r="H287" s="45"/>
      <c r="I287" s="45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</row>
    <row r="288" spans="2:21" ht="15.75" customHeight="1" x14ac:dyDescent="0.2">
      <c r="B288" s="56"/>
      <c r="C288" s="56"/>
      <c r="D288" s="56"/>
      <c r="E288" s="56"/>
      <c r="F288" s="56"/>
      <c r="G288" s="56"/>
      <c r="H288" s="45"/>
      <c r="I288" s="45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</row>
    <row r="289" spans="2:21" ht="15.75" customHeight="1" x14ac:dyDescent="0.2">
      <c r="B289" s="56"/>
      <c r="C289" s="56"/>
      <c r="D289" s="56"/>
      <c r="E289" s="56"/>
      <c r="F289" s="56"/>
      <c r="G289" s="56"/>
      <c r="H289" s="45"/>
      <c r="I289" s="45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</row>
    <row r="290" spans="2:21" ht="15.75" customHeight="1" x14ac:dyDescent="0.2">
      <c r="B290" s="56"/>
      <c r="C290" s="56"/>
      <c r="D290" s="56"/>
      <c r="E290" s="56"/>
      <c r="F290" s="56"/>
      <c r="G290" s="56"/>
      <c r="H290" s="45"/>
      <c r="I290" s="45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</row>
    <row r="291" spans="2:21" ht="15.75" customHeight="1" x14ac:dyDescent="0.2">
      <c r="B291" s="56"/>
      <c r="C291" s="56"/>
      <c r="D291" s="56"/>
      <c r="E291" s="56"/>
      <c r="F291" s="56"/>
      <c r="G291" s="56"/>
      <c r="H291" s="45"/>
      <c r="I291" s="45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</row>
    <row r="292" spans="2:21" ht="15.75" customHeight="1" x14ac:dyDescent="0.2">
      <c r="B292" s="56"/>
      <c r="C292" s="56"/>
      <c r="D292" s="56"/>
      <c r="E292" s="56"/>
      <c r="F292" s="56"/>
      <c r="G292" s="56"/>
      <c r="H292" s="45"/>
      <c r="I292" s="45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</row>
    <row r="293" spans="2:21" ht="15.75" customHeight="1" x14ac:dyDescent="0.2">
      <c r="B293" s="56"/>
      <c r="C293" s="56"/>
      <c r="D293" s="56"/>
      <c r="E293" s="56"/>
      <c r="F293" s="56"/>
      <c r="G293" s="56"/>
      <c r="H293" s="45"/>
      <c r="I293" s="45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</row>
    <row r="294" spans="2:21" ht="15.75" customHeight="1" x14ac:dyDescent="0.2">
      <c r="B294" s="56"/>
      <c r="C294" s="56"/>
      <c r="D294" s="56"/>
      <c r="E294" s="56"/>
      <c r="F294" s="56"/>
      <c r="G294" s="56"/>
      <c r="H294" s="45"/>
      <c r="I294" s="45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</row>
    <row r="295" spans="2:21" ht="15.75" customHeight="1" x14ac:dyDescent="0.2">
      <c r="B295" s="56"/>
      <c r="C295" s="56"/>
      <c r="D295" s="56"/>
      <c r="E295" s="56"/>
      <c r="F295" s="56"/>
      <c r="G295" s="56"/>
      <c r="H295" s="45"/>
      <c r="I295" s="45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</row>
    <row r="296" spans="2:21" ht="15.75" customHeight="1" x14ac:dyDescent="0.2">
      <c r="B296" s="56"/>
      <c r="C296" s="56"/>
      <c r="D296" s="56"/>
      <c r="E296" s="56"/>
      <c r="F296" s="56"/>
      <c r="G296" s="56"/>
      <c r="H296" s="45"/>
      <c r="I296" s="45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</row>
    <row r="297" spans="2:21" ht="15.75" customHeight="1" x14ac:dyDescent="0.2">
      <c r="B297" s="56"/>
      <c r="C297" s="56"/>
      <c r="D297" s="56"/>
      <c r="E297" s="56"/>
      <c r="F297" s="56"/>
      <c r="G297" s="56"/>
      <c r="H297" s="45"/>
      <c r="I297" s="45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</row>
    <row r="298" spans="2:21" ht="15.75" customHeight="1" x14ac:dyDescent="0.2">
      <c r="B298" s="56"/>
      <c r="C298" s="56"/>
      <c r="D298" s="56"/>
      <c r="E298" s="56"/>
      <c r="F298" s="56"/>
      <c r="G298" s="56"/>
      <c r="H298" s="45"/>
      <c r="I298" s="45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</row>
    <row r="299" spans="2:21" ht="15.75" customHeight="1" x14ac:dyDescent="0.2">
      <c r="B299" s="56"/>
      <c r="C299" s="56"/>
      <c r="D299" s="56"/>
      <c r="E299" s="56"/>
      <c r="F299" s="56"/>
      <c r="G299" s="56"/>
      <c r="H299" s="45"/>
      <c r="I299" s="45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</row>
    <row r="300" spans="2:21" ht="15.75" customHeight="1" x14ac:dyDescent="0.2">
      <c r="B300" s="56"/>
      <c r="C300" s="56"/>
      <c r="D300" s="56"/>
      <c r="E300" s="56"/>
      <c r="F300" s="56"/>
      <c r="G300" s="56"/>
      <c r="H300" s="45"/>
      <c r="I300" s="45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</row>
    <row r="301" spans="2:21" ht="15.75" customHeight="1" x14ac:dyDescent="0.2">
      <c r="B301" s="56"/>
      <c r="C301" s="56"/>
      <c r="D301" s="56"/>
      <c r="E301" s="56"/>
      <c r="F301" s="56"/>
      <c r="G301" s="56"/>
      <c r="H301" s="45"/>
      <c r="I301" s="45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</row>
    <row r="302" spans="2:21" ht="15.75" customHeight="1" x14ac:dyDescent="0.2">
      <c r="H302" s="1"/>
      <c r="I302" s="1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</row>
    <row r="303" spans="2:21" ht="15.75" customHeight="1" x14ac:dyDescent="0.2">
      <c r="H303" s="1"/>
      <c r="I303" s="1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</row>
    <row r="304" spans="2:21" ht="15.75" customHeight="1" x14ac:dyDescent="0.2">
      <c r="H304" s="1"/>
      <c r="I304" s="1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</row>
    <row r="305" spans="8:21" ht="15.75" customHeight="1" x14ac:dyDescent="0.2">
      <c r="H305" s="1"/>
      <c r="I305" s="1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</row>
    <row r="306" spans="8:21" ht="15.75" customHeight="1" x14ac:dyDescent="0.2">
      <c r="H306" s="1"/>
      <c r="I306" s="1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</row>
    <row r="307" spans="8:21" ht="15.75" customHeight="1" x14ac:dyDescent="0.2">
      <c r="H307" s="1"/>
      <c r="I307" s="1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</row>
    <row r="308" spans="8:21" ht="15.75" customHeight="1" x14ac:dyDescent="0.2">
      <c r="H308" s="1"/>
      <c r="I308" s="1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</row>
    <row r="309" spans="8:21" ht="15.75" customHeight="1" x14ac:dyDescent="0.2">
      <c r="H309" s="1"/>
      <c r="I309" s="1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</row>
    <row r="310" spans="8:21" ht="15.75" customHeight="1" x14ac:dyDescent="0.2">
      <c r="H310" s="1"/>
      <c r="I310" s="1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</row>
    <row r="311" spans="8:21" ht="15.75" customHeight="1" x14ac:dyDescent="0.2">
      <c r="H311" s="1"/>
      <c r="I311" s="1"/>
      <c r="J311" s="56"/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</row>
    <row r="312" spans="8:21" ht="15.75" customHeight="1" x14ac:dyDescent="0.2">
      <c r="H312" s="1"/>
      <c r="I312" s="1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</row>
    <row r="313" spans="8:21" ht="15.75" customHeight="1" x14ac:dyDescent="0.2">
      <c r="H313" s="1"/>
      <c r="I313" s="1"/>
      <c r="J313" s="56"/>
      <c r="K313" s="56"/>
      <c r="L313" s="56"/>
      <c r="M313" s="56"/>
      <c r="N313" s="56"/>
      <c r="O313" s="56"/>
      <c r="P313" s="56"/>
      <c r="Q313" s="56"/>
      <c r="R313" s="56"/>
      <c r="S313" s="56"/>
      <c r="T313" s="56"/>
      <c r="U313" s="56"/>
    </row>
    <row r="314" spans="8:21" ht="15.75" customHeight="1" x14ac:dyDescent="0.2">
      <c r="H314" s="1"/>
      <c r="I314" s="1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</row>
    <row r="315" spans="8:21" ht="15.75" customHeight="1" x14ac:dyDescent="0.2">
      <c r="H315" s="1"/>
      <c r="I315" s="1"/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</row>
    <row r="316" spans="8:21" ht="15.75" customHeight="1" x14ac:dyDescent="0.2">
      <c r="H316" s="1"/>
      <c r="I316" s="1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</row>
    <row r="317" spans="8:21" ht="15.75" customHeight="1" x14ac:dyDescent="0.2">
      <c r="H317" s="1"/>
      <c r="I317" s="1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</row>
    <row r="318" spans="8:21" ht="15.75" customHeight="1" x14ac:dyDescent="0.2">
      <c r="H318" s="1"/>
      <c r="I318" s="1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</row>
    <row r="319" spans="8:21" ht="15.75" customHeight="1" x14ac:dyDescent="0.2">
      <c r="H319" s="1"/>
      <c r="I319" s="1"/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</row>
    <row r="320" spans="8:21" ht="15.75" customHeight="1" x14ac:dyDescent="0.2">
      <c r="H320" s="1"/>
      <c r="I320" s="1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</row>
    <row r="321" spans="8:21" ht="15.75" customHeight="1" x14ac:dyDescent="0.2">
      <c r="H321" s="1"/>
      <c r="I321" s="1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</row>
    <row r="322" spans="8:21" ht="15.75" customHeight="1" x14ac:dyDescent="0.2">
      <c r="H322" s="1"/>
      <c r="I322" s="1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</row>
    <row r="323" spans="8:21" ht="15.75" customHeight="1" x14ac:dyDescent="0.2">
      <c r="H323" s="1"/>
      <c r="I323" s="1"/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</row>
    <row r="324" spans="8:21" ht="15.75" customHeight="1" x14ac:dyDescent="0.2">
      <c r="H324" s="1"/>
      <c r="I324" s="1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</row>
    <row r="325" spans="8:21" ht="15.75" customHeight="1" x14ac:dyDescent="0.2">
      <c r="H325" s="1"/>
      <c r="I325" s="1"/>
      <c r="J325" s="56"/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</row>
    <row r="326" spans="8:21" ht="15.75" customHeight="1" x14ac:dyDescent="0.2">
      <c r="H326" s="1"/>
      <c r="I326" s="1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</row>
    <row r="327" spans="8:21" ht="15.75" customHeight="1" x14ac:dyDescent="0.2">
      <c r="H327" s="1"/>
      <c r="I327" s="1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</row>
    <row r="328" spans="8:21" ht="15.75" customHeight="1" x14ac:dyDescent="0.2">
      <c r="H328" s="1"/>
      <c r="I328" s="1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</row>
    <row r="329" spans="8:21" ht="15.75" customHeight="1" x14ac:dyDescent="0.2">
      <c r="H329" s="1"/>
      <c r="I329" s="1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</row>
    <row r="330" spans="8:21" ht="15.75" customHeight="1" x14ac:dyDescent="0.2">
      <c r="H330" s="1"/>
      <c r="I330" s="1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</row>
    <row r="331" spans="8:21" ht="15.75" customHeight="1" x14ac:dyDescent="0.2">
      <c r="H331" s="1"/>
      <c r="I331" s="1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</row>
    <row r="332" spans="8:21" ht="15.75" customHeight="1" x14ac:dyDescent="0.2">
      <c r="H332" s="1"/>
      <c r="I332" s="1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</row>
    <row r="333" spans="8:21" ht="15.75" customHeight="1" x14ac:dyDescent="0.2">
      <c r="H333" s="1"/>
      <c r="I333" s="1"/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</row>
    <row r="334" spans="8:21" ht="15.75" customHeight="1" x14ac:dyDescent="0.2">
      <c r="H334" s="1"/>
      <c r="I334" s="1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</row>
    <row r="335" spans="8:21" ht="15.75" customHeight="1" x14ac:dyDescent="0.2">
      <c r="H335" s="1"/>
      <c r="I335" s="1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</row>
    <row r="336" spans="8:21" ht="15.75" customHeight="1" x14ac:dyDescent="0.2">
      <c r="H336" s="1"/>
      <c r="I336" s="1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</row>
    <row r="337" spans="8:21" ht="15.75" customHeight="1" x14ac:dyDescent="0.2">
      <c r="H337" s="1"/>
      <c r="I337" s="1"/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</row>
    <row r="338" spans="8:21" ht="15.75" customHeight="1" x14ac:dyDescent="0.2">
      <c r="H338" s="1"/>
      <c r="I338" s="1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</row>
    <row r="339" spans="8:21" ht="15.75" customHeight="1" x14ac:dyDescent="0.2">
      <c r="H339" s="1"/>
      <c r="I339" s="1"/>
      <c r="J339" s="56"/>
      <c r="K339" s="56"/>
      <c r="L339" s="56"/>
      <c r="M339" s="56"/>
      <c r="N339" s="56"/>
      <c r="O339" s="56"/>
      <c r="P339" s="56"/>
      <c r="Q339" s="56"/>
      <c r="R339" s="56"/>
      <c r="S339" s="56"/>
      <c r="T339" s="56"/>
      <c r="U339" s="56"/>
    </row>
    <row r="340" spans="8:21" ht="15.75" customHeight="1" x14ac:dyDescent="0.2">
      <c r="H340" s="1"/>
      <c r="I340" s="1"/>
      <c r="J340" s="56"/>
      <c r="K340" s="56"/>
      <c r="L340" s="56"/>
      <c r="M340" s="56"/>
      <c r="N340" s="56"/>
      <c r="O340" s="56"/>
      <c r="P340" s="56"/>
      <c r="Q340" s="56"/>
      <c r="R340" s="56"/>
      <c r="S340" s="56"/>
      <c r="T340" s="56"/>
      <c r="U340" s="56"/>
    </row>
    <row r="341" spans="8:21" ht="15.75" customHeight="1" x14ac:dyDescent="0.2">
      <c r="H341" s="1"/>
      <c r="I341" s="1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</row>
    <row r="342" spans="8:21" ht="15.75" customHeight="1" x14ac:dyDescent="0.2">
      <c r="H342" s="1"/>
      <c r="I342" s="1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</row>
    <row r="343" spans="8:21" ht="15.75" customHeight="1" x14ac:dyDescent="0.2">
      <c r="H343" s="1"/>
      <c r="I343" s="1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</row>
    <row r="344" spans="8:21" ht="15.75" customHeight="1" x14ac:dyDescent="0.2">
      <c r="H344" s="1"/>
      <c r="I344" s="1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</row>
    <row r="345" spans="8:21" ht="15.75" customHeight="1" x14ac:dyDescent="0.2">
      <c r="H345" s="1"/>
      <c r="I345" s="1"/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</row>
    <row r="346" spans="8:21" ht="15.75" customHeight="1" x14ac:dyDescent="0.2">
      <c r="H346" s="1"/>
      <c r="I346" s="1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</row>
    <row r="347" spans="8:21" ht="15.75" customHeight="1" x14ac:dyDescent="0.2">
      <c r="H347" s="1"/>
      <c r="I347" s="1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</row>
    <row r="348" spans="8:21" ht="15.75" customHeight="1" x14ac:dyDescent="0.2">
      <c r="H348" s="1"/>
      <c r="I348" s="1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</row>
    <row r="349" spans="8:21" ht="15.75" customHeight="1" x14ac:dyDescent="0.2">
      <c r="H349" s="1"/>
      <c r="I349" s="1"/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</row>
    <row r="350" spans="8:21" ht="15.75" customHeight="1" x14ac:dyDescent="0.2">
      <c r="H350" s="1"/>
      <c r="I350" s="1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</row>
    <row r="351" spans="8:21" ht="15.75" customHeight="1" x14ac:dyDescent="0.2">
      <c r="H351" s="1"/>
      <c r="I351" s="1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</row>
    <row r="352" spans="8:21" ht="15.75" customHeight="1" x14ac:dyDescent="0.2">
      <c r="H352" s="1"/>
      <c r="I352" s="1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</row>
    <row r="353" spans="8:9" ht="15.75" customHeight="1" x14ac:dyDescent="0.2">
      <c r="H353" s="1"/>
      <c r="I353" s="1"/>
    </row>
    <row r="354" spans="8:9" ht="15.75" customHeight="1" x14ac:dyDescent="0.2">
      <c r="H354" s="1"/>
      <c r="I354" s="1"/>
    </row>
    <row r="355" spans="8:9" ht="15.75" customHeight="1" x14ac:dyDescent="0.2">
      <c r="H355" s="1"/>
      <c r="I355" s="1"/>
    </row>
    <row r="356" spans="8:9" ht="15.75" customHeight="1" x14ac:dyDescent="0.2">
      <c r="H356" s="1"/>
      <c r="I356" s="1"/>
    </row>
    <row r="357" spans="8:9" ht="15.75" customHeight="1" x14ac:dyDescent="0.2">
      <c r="H357" s="1"/>
      <c r="I357" s="1"/>
    </row>
    <row r="358" spans="8:9" ht="15.75" customHeight="1" x14ac:dyDescent="0.2">
      <c r="H358" s="1"/>
      <c r="I358" s="1"/>
    </row>
    <row r="359" spans="8:9" ht="15.75" customHeight="1" x14ac:dyDescent="0.2">
      <c r="H359" s="1"/>
      <c r="I359" s="1"/>
    </row>
    <row r="360" spans="8:9" ht="15.75" customHeight="1" x14ac:dyDescent="0.2">
      <c r="H360" s="1"/>
      <c r="I360" s="1"/>
    </row>
    <row r="361" spans="8:9" ht="15.75" customHeight="1" x14ac:dyDescent="0.2">
      <c r="H361" s="1"/>
      <c r="I361" s="1"/>
    </row>
    <row r="362" spans="8:9" ht="15.75" customHeight="1" x14ac:dyDescent="0.2">
      <c r="H362" s="1"/>
      <c r="I362" s="1"/>
    </row>
    <row r="363" spans="8:9" ht="15.75" customHeight="1" x14ac:dyDescent="0.2">
      <c r="H363" s="1"/>
      <c r="I363" s="1"/>
    </row>
    <row r="364" spans="8:9" ht="15.75" customHeight="1" x14ac:dyDescent="0.2">
      <c r="H364" s="1"/>
      <c r="I364" s="1"/>
    </row>
    <row r="365" spans="8:9" ht="15.75" customHeight="1" x14ac:dyDescent="0.2">
      <c r="H365" s="1"/>
      <c r="I365" s="1"/>
    </row>
    <row r="366" spans="8:9" ht="15.75" customHeight="1" x14ac:dyDescent="0.2">
      <c r="H366" s="1"/>
      <c r="I366" s="1"/>
    </row>
    <row r="367" spans="8:9" ht="15.75" customHeight="1" x14ac:dyDescent="0.2">
      <c r="H367" s="1"/>
      <c r="I367" s="1"/>
    </row>
    <row r="368" spans="8:9" ht="15.75" customHeight="1" x14ac:dyDescent="0.2">
      <c r="H368" s="1"/>
      <c r="I368" s="1"/>
    </row>
    <row r="369" spans="8:9" ht="15.75" customHeight="1" x14ac:dyDescent="0.2">
      <c r="H369" s="1"/>
      <c r="I369" s="1"/>
    </row>
    <row r="370" spans="8:9" ht="15.75" customHeight="1" x14ac:dyDescent="0.2">
      <c r="H370" s="1"/>
      <c r="I370" s="1"/>
    </row>
    <row r="371" spans="8:9" ht="15.75" customHeight="1" x14ac:dyDescent="0.2">
      <c r="H371" s="1"/>
      <c r="I371" s="1"/>
    </row>
    <row r="372" spans="8:9" ht="15.75" customHeight="1" x14ac:dyDescent="0.2">
      <c r="H372" s="1"/>
      <c r="I372" s="1"/>
    </row>
    <row r="373" spans="8:9" ht="15.75" customHeight="1" x14ac:dyDescent="0.2">
      <c r="H373" s="1"/>
      <c r="I373" s="1"/>
    </row>
    <row r="374" spans="8:9" ht="15.75" customHeight="1" x14ac:dyDescent="0.2">
      <c r="H374" s="1"/>
      <c r="I374" s="1"/>
    </row>
    <row r="375" spans="8:9" ht="15.75" customHeight="1" x14ac:dyDescent="0.2">
      <c r="H375" s="1"/>
      <c r="I375" s="1"/>
    </row>
    <row r="376" spans="8:9" ht="15.75" customHeight="1" x14ac:dyDescent="0.2">
      <c r="H376" s="1"/>
      <c r="I376" s="1"/>
    </row>
    <row r="377" spans="8:9" ht="15.75" customHeight="1" x14ac:dyDescent="0.2">
      <c r="H377" s="1"/>
      <c r="I377" s="1"/>
    </row>
    <row r="378" spans="8:9" ht="15.75" customHeight="1" x14ac:dyDescent="0.2">
      <c r="H378" s="1"/>
      <c r="I378" s="1"/>
    </row>
    <row r="379" spans="8:9" ht="15.75" customHeight="1" x14ac:dyDescent="0.2">
      <c r="H379" s="1"/>
      <c r="I379" s="1"/>
    </row>
    <row r="380" spans="8:9" ht="15.75" customHeight="1" x14ac:dyDescent="0.2">
      <c r="H380" s="1"/>
      <c r="I380" s="1"/>
    </row>
    <row r="381" spans="8:9" ht="15.75" customHeight="1" x14ac:dyDescent="0.2">
      <c r="H381" s="1"/>
      <c r="I381" s="1"/>
    </row>
    <row r="382" spans="8:9" ht="15.75" customHeight="1" x14ac:dyDescent="0.2">
      <c r="H382" s="1"/>
      <c r="I382" s="1"/>
    </row>
    <row r="383" spans="8:9" ht="15.75" customHeight="1" x14ac:dyDescent="0.2">
      <c r="H383" s="1"/>
      <c r="I383" s="1"/>
    </row>
    <row r="384" spans="8:9" ht="15.75" customHeight="1" x14ac:dyDescent="0.2">
      <c r="H384" s="1"/>
      <c r="I384" s="1"/>
    </row>
    <row r="385" spans="8:9" ht="15.75" customHeight="1" x14ac:dyDescent="0.2">
      <c r="H385" s="1"/>
      <c r="I385" s="1"/>
    </row>
    <row r="386" spans="8:9" ht="15.75" customHeight="1" x14ac:dyDescent="0.2">
      <c r="H386" s="1"/>
      <c r="I386" s="1"/>
    </row>
    <row r="387" spans="8:9" ht="15.75" customHeight="1" x14ac:dyDescent="0.2">
      <c r="H387" s="1"/>
      <c r="I387" s="1"/>
    </row>
    <row r="388" spans="8:9" ht="15.75" customHeight="1" x14ac:dyDescent="0.2">
      <c r="H388" s="1"/>
      <c r="I388" s="1"/>
    </row>
    <row r="389" spans="8:9" ht="15.75" customHeight="1" x14ac:dyDescent="0.2">
      <c r="H389" s="1"/>
      <c r="I389" s="1"/>
    </row>
    <row r="390" spans="8:9" ht="15.75" customHeight="1" x14ac:dyDescent="0.2">
      <c r="H390" s="1"/>
      <c r="I390" s="1"/>
    </row>
    <row r="391" spans="8:9" ht="15.75" customHeight="1" x14ac:dyDescent="0.2">
      <c r="H391" s="1"/>
      <c r="I391" s="1"/>
    </row>
    <row r="392" spans="8:9" ht="15.75" customHeight="1" x14ac:dyDescent="0.2">
      <c r="H392" s="1"/>
      <c r="I392" s="1"/>
    </row>
    <row r="393" spans="8:9" ht="15.75" customHeight="1" x14ac:dyDescent="0.2">
      <c r="H393" s="1"/>
      <c r="I393" s="1"/>
    </row>
    <row r="394" spans="8:9" ht="15.75" customHeight="1" x14ac:dyDescent="0.2">
      <c r="H394" s="1"/>
      <c r="I394" s="1"/>
    </row>
    <row r="395" spans="8:9" ht="15.75" customHeight="1" x14ac:dyDescent="0.2">
      <c r="H395" s="1"/>
      <c r="I395" s="1"/>
    </row>
    <row r="396" spans="8:9" ht="15.75" customHeight="1" x14ac:dyDescent="0.2">
      <c r="H396" s="1"/>
      <c r="I396" s="1"/>
    </row>
    <row r="397" spans="8:9" ht="15.75" customHeight="1" x14ac:dyDescent="0.2">
      <c r="H397" s="1"/>
      <c r="I397" s="1"/>
    </row>
    <row r="398" spans="8:9" ht="15.75" customHeight="1" x14ac:dyDescent="0.2">
      <c r="H398" s="1"/>
      <c r="I398" s="1"/>
    </row>
    <row r="399" spans="8:9" ht="15.75" customHeight="1" x14ac:dyDescent="0.2">
      <c r="H399" s="1"/>
      <c r="I399" s="1"/>
    </row>
    <row r="400" spans="8:9" ht="15.75" customHeight="1" x14ac:dyDescent="0.2">
      <c r="H400" s="1"/>
      <c r="I400" s="1"/>
    </row>
    <row r="401" spans="8:9" ht="15.75" customHeight="1" x14ac:dyDescent="0.2">
      <c r="H401" s="1"/>
      <c r="I401" s="1"/>
    </row>
    <row r="402" spans="8:9" ht="15.75" customHeight="1" x14ac:dyDescent="0.2">
      <c r="H402" s="1"/>
      <c r="I402" s="1"/>
    </row>
    <row r="403" spans="8:9" ht="15.75" customHeight="1" x14ac:dyDescent="0.2">
      <c r="H403" s="1"/>
      <c r="I403" s="1"/>
    </row>
    <row r="404" spans="8:9" ht="15.75" customHeight="1" x14ac:dyDescent="0.2">
      <c r="H404" s="1"/>
      <c r="I404" s="1"/>
    </row>
    <row r="405" spans="8:9" ht="15.75" customHeight="1" x14ac:dyDescent="0.2">
      <c r="H405" s="1"/>
      <c r="I405" s="1"/>
    </row>
    <row r="406" spans="8:9" ht="15.75" customHeight="1" x14ac:dyDescent="0.2">
      <c r="H406" s="1"/>
      <c r="I406" s="1"/>
    </row>
    <row r="407" spans="8:9" ht="15.75" customHeight="1" x14ac:dyDescent="0.2">
      <c r="H407" s="1"/>
      <c r="I407" s="1"/>
    </row>
    <row r="408" spans="8:9" ht="15.75" customHeight="1" x14ac:dyDescent="0.2">
      <c r="H408" s="1"/>
      <c r="I408" s="1"/>
    </row>
    <row r="409" spans="8:9" ht="15.75" customHeight="1" x14ac:dyDescent="0.2">
      <c r="H409" s="1"/>
      <c r="I409" s="1"/>
    </row>
    <row r="410" spans="8:9" ht="15.75" customHeight="1" x14ac:dyDescent="0.2">
      <c r="H410" s="1"/>
      <c r="I410" s="1"/>
    </row>
    <row r="411" spans="8:9" ht="15.75" customHeight="1" x14ac:dyDescent="0.2">
      <c r="H411" s="1"/>
      <c r="I411" s="1"/>
    </row>
    <row r="412" spans="8:9" ht="15.75" customHeight="1" x14ac:dyDescent="0.2">
      <c r="H412" s="1"/>
      <c r="I412" s="1"/>
    </row>
    <row r="413" spans="8:9" ht="15.75" customHeight="1" x14ac:dyDescent="0.2">
      <c r="H413" s="1"/>
      <c r="I413" s="1"/>
    </row>
    <row r="414" spans="8:9" ht="15.75" customHeight="1" x14ac:dyDescent="0.2">
      <c r="H414" s="1"/>
      <c r="I414" s="1"/>
    </row>
    <row r="415" spans="8:9" ht="15.75" customHeight="1" x14ac:dyDescent="0.2">
      <c r="H415" s="1"/>
      <c r="I415" s="1"/>
    </row>
    <row r="416" spans="8:9" ht="15.75" customHeight="1" x14ac:dyDescent="0.2">
      <c r="H416" s="1"/>
      <c r="I416" s="1"/>
    </row>
    <row r="417" spans="8:9" ht="15.75" customHeight="1" x14ac:dyDescent="0.2">
      <c r="H417" s="1"/>
      <c r="I417" s="1"/>
    </row>
    <row r="418" spans="8:9" ht="15.75" customHeight="1" x14ac:dyDescent="0.2">
      <c r="H418" s="1"/>
      <c r="I418" s="1"/>
    </row>
    <row r="419" spans="8:9" ht="15.75" customHeight="1" x14ac:dyDescent="0.2">
      <c r="H419" s="1"/>
      <c r="I419" s="1"/>
    </row>
    <row r="420" spans="8:9" ht="15.75" customHeight="1" x14ac:dyDescent="0.2">
      <c r="H420" s="1"/>
      <c r="I420" s="1"/>
    </row>
    <row r="421" spans="8:9" ht="15.75" customHeight="1" x14ac:dyDescent="0.2">
      <c r="H421" s="1"/>
      <c r="I421" s="1"/>
    </row>
    <row r="422" spans="8:9" ht="15.75" customHeight="1" x14ac:dyDescent="0.2">
      <c r="H422" s="1"/>
      <c r="I422" s="1"/>
    </row>
    <row r="423" spans="8:9" ht="15.75" customHeight="1" x14ac:dyDescent="0.2">
      <c r="H423" s="1"/>
      <c r="I423" s="1"/>
    </row>
    <row r="424" spans="8:9" ht="15.75" customHeight="1" x14ac:dyDescent="0.2">
      <c r="H424" s="1"/>
      <c r="I424" s="1"/>
    </row>
    <row r="425" spans="8:9" ht="15.75" customHeight="1" x14ac:dyDescent="0.2">
      <c r="H425" s="1"/>
      <c r="I425" s="1"/>
    </row>
    <row r="426" spans="8:9" ht="15.75" customHeight="1" x14ac:dyDescent="0.2">
      <c r="H426" s="1"/>
      <c r="I426" s="1"/>
    </row>
    <row r="427" spans="8:9" ht="15.75" customHeight="1" x14ac:dyDescent="0.2">
      <c r="H427" s="1"/>
      <c r="I427" s="1"/>
    </row>
    <row r="428" spans="8:9" ht="15.75" customHeight="1" x14ac:dyDescent="0.2">
      <c r="H428" s="1"/>
      <c r="I428" s="1"/>
    </row>
    <row r="429" spans="8:9" ht="15.75" customHeight="1" x14ac:dyDescent="0.2">
      <c r="H429" s="1"/>
      <c r="I429" s="1"/>
    </row>
    <row r="430" spans="8:9" ht="15.75" customHeight="1" x14ac:dyDescent="0.2">
      <c r="H430" s="1"/>
      <c r="I430" s="1"/>
    </row>
    <row r="431" spans="8:9" ht="15.75" customHeight="1" x14ac:dyDescent="0.2">
      <c r="H431" s="1"/>
      <c r="I431" s="1"/>
    </row>
    <row r="432" spans="8:9" ht="15.75" customHeight="1" x14ac:dyDescent="0.2">
      <c r="H432" s="1"/>
      <c r="I432" s="1"/>
    </row>
    <row r="433" spans="8:9" ht="15.75" customHeight="1" x14ac:dyDescent="0.2">
      <c r="H433" s="1"/>
      <c r="I433" s="1"/>
    </row>
    <row r="434" spans="8:9" ht="15.75" customHeight="1" x14ac:dyDescent="0.2">
      <c r="H434" s="1"/>
      <c r="I434" s="1"/>
    </row>
    <row r="435" spans="8:9" ht="15.75" customHeight="1" x14ac:dyDescent="0.2">
      <c r="H435" s="1"/>
      <c r="I435" s="1"/>
    </row>
    <row r="436" spans="8:9" ht="15.75" customHeight="1" x14ac:dyDescent="0.2">
      <c r="H436" s="1"/>
      <c r="I436" s="1"/>
    </row>
    <row r="437" spans="8:9" ht="15.75" customHeight="1" x14ac:dyDescent="0.2">
      <c r="H437" s="1"/>
      <c r="I437" s="1"/>
    </row>
    <row r="438" spans="8:9" ht="15.75" customHeight="1" x14ac:dyDescent="0.2">
      <c r="H438" s="1"/>
      <c r="I438" s="1"/>
    </row>
    <row r="439" spans="8:9" ht="15.75" customHeight="1" x14ac:dyDescent="0.2">
      <c r="H439" s="1"/>
      <c r="I439" s="1"/>
    </row>
    <row r="440" spans="8:9" ht="15.75" customHeight="1" x14ac:dyDescent="0.2">
      <c r="H440" s="1"/>
      <c r="I440" s="1"/>
    </row>
    <row r="441" spans="8:9" ht="15.75" customHeight="1" x14ac:dyDescent="0.2">
      <c r="H441" s="1"/>
      <c r="I441" s="1"/>
    </row>
    <row r="442" spans="8:9" ht="15.75" customHeight="1" x14ac:dyDescent="0.2">
      <c r="H442" s="1"/>
      <c r="I442" s="1"/>
    </row>
    <row r="443" spans="8:9" ht="15.75" customHeight="1" x14ac:dyDescent="0.2">
      <c r="H443" s="1"/>
      <c r="I443" s="1"/>
    </row>
    <row r="444" spans="8:9" ht="15.75" customHeight="1" x14ac:dyDescent="0.2">
      <c r="H444" s="1"/>
      <c r="I444" s="1"/>
    </row>
    <row r="445" spans="8:9" ht="15.75" customHeight="1" x14ac:dyDescent="0.2">
      <c r="H445" s="1"/>
      <c r="I445" s="1"/>
    </row>
    <row r="446" spans="8:9" ht="15.75" customHeight="1" x14ac:dyDescent="0.2">
      <c r="H446" s="1"/>
      <c r="I446" s="1"/>
    </row>
    <row r="447" spans="8:9" ht="15.75" customHeight="1" x14ac:dyDescent="0.2">
      <c r="H447" s="1"/>
      <c r="I447" s="1"/>
    </row>
    <row r="448" spans="8:9" ht="15.75" customHeight="1" x14ac:dyDescent="0.2">
      <c r="H448" s="1"/>
      <c r="I448" s="1"/>
    </row>
    <row r="449" spans="8:9" ht="15.75" customHeight="1" x14ac:dyDescent="0.2">
      <c r="H449" s="1"/>
      <c r="I449" s="1"/>
    </row>
    <row r="450" spans="8:9" ht="15.75" customHeight="1" x14ac:dyDescent="0.2">
      <c r="H450" s="1"/>
      <c r="I450" s="1"/>
    </row>
    <row r="451" spans="8:9" ht="15.75" customHeight="1" x14ac:dyDescent="0.2">
      <c r="H451" s="1"/>
      <c r="I451" s="1"/>
    </row>
    <row r="452" spans="8:9" ht="15.75" customHeight="1" x14ac:dyDescent="0.2">
      <c r="H452" s="1"/>
      <c r="I452" s="1"/>
    </row>
    <row r="453" spans="8:9" ht="15.75" customHeight="1" x14ac:dyDescent="0.2">
      <c r="H453" s="1"/>
      <c r="I453" s="1"/>
    </row>
    <row r="454" spans="8:9" ht="15.75" customHeight="1" x14ac:dyDescent="0.2">
      <c r="H454" s="1"/>
      <c r="I454" s="1"/>
    </row>
    <row r="455" spans="8:9" ht="15.75" customHeight="1" x14ac:dyDescent="0.2">
      <c r="H455" s="1"/>
      <c r="I455" s="1"/>
    </row>
    <row r="456" spans="8:9" ht="15.75" customHeight="1" x14ac:dyDescent="0.2">
      <c r="H456" s="1"/>
      <c r="I456" s="1"/>
    </row>
    <row r="457" spans="8:9" ht="15.75" customHeight="1" x14ac:dyDescent="0.2">
      <c r="H457" s="1"/>
      <c r="I457" s="1"/>
    </row>
    <row r="458" spans="8:9" ht="15.75" customHeight="1" x14ac:dyDescent="0.2">
      <c r="H458" s="1"/>
      <c r="I458" s="1"/>
    </row>
    <row r="459" spans="8:9" ht="15.75" customHeight="1" x14ac:dyDescent="0.2">
      <c r="H459" s="1"/>
      <c r="I459" s="1"/>
    </row>
    <row r="460" spans="8:9" ht="15.75" customHeight="1" x14ac:dyDescent="0.2">
      <c r="H460" s="1"/>
      <c r="I460" s="1"/>
    </row>
    <row r="461" spans="8:9" ht="15.75" customHeight="1" x14ac:dyDescent="0.2">
      <c r="H461" s="1"/>
      <c r="I461" s="1"/>
    </row>
    <row r="462" spans="8:9" ht="15.75" customHeight="1" x14ac:dyDescent="0.2">
      <c r="H462" s="1"/>
      <c r="I462" s="1"/>
    </row>
    <row r="463" spans="8:9" ht="15.75" customHeight="1" x14ac:dyDescent="0.2">
      <c r="H463" s="1"/>
      <c r="I463" s="1"/>
    </row>
    <row r="464" spans="8:9" ht="15.75" customHeight="1" x14ac:dyDescent="0.2">
      <c r="H464" s="1"/>
      <c r="I464" s="1"/>
    </row>
    <row r="465" spans="8:9" ht="15.75" customHeight="1" x14ac:dyDescent="0.2">
      <c r="H465" s="1"/>
      <c r="I465" s="1"/>
    </row>
    <row r="466" spans="8:9" ht="15.75" customHeight="1" x14ac:dyDescent="0.2">
      <c r="H466" s="1"/>
      <c r="I466" s="1"/>
    </row>
    <row r="467" spans="8:9" ht="15.75" customHeight="1" x14ac:dyDescent="0.2">
      <c r="H467" s="1"/>
      <c r="I467" s="1"/>
    </row>
    <row r="468" spans="8:9" ht="15.75" customHeight="1" x14ac:dyDescent="0.2">
      <c r="H468" s="1"/>
      <c r="I468" s="1"/>
    </row>
    <row r="469" spans="8:9" ht="15.75" customHeight="1" x14ac:dyDescent="0.2">
      <c r="H469" s="1"/>
      <c r="I469" s="1"/>
    </row>
    <row r="470" spans="8:9" ht="15.75" customHeight="1" x14ac:dyDescent="0.2">
      <c r="H470" s="1"/>
      <c r="I470" s="1"/>
    </row>
    <row r="471" spans="8:9" ht="15.75" customHeight="1" x14ac:dyDescent="0.2">
      <c r="H471" s="1"/>
      <c r="I471" s="1"/>
    </row>
    <row r="472" spans="8:9" ht="15.75" customHeight="1" x14ac:dyDescent="0.2">
      <c r="H472" s="1"/>
      <c r="I472" s="1"/>
    </row>
    <row r="473" spans="8:9" ht="15.75" customHeight="1" x14ac:dyDescent="0.2">
      <c r="H473" s="1"/>
      <c r="I473" s="1"/>
    </row>
    <row r="474" spans="8:9" ht="15.75" customHeight="1" x14ac:dyDescent="0.2">
      <c r="H474" s="1"/>
      <c r="I474" s="1"/>
    </row>
    <row r="475" spans="8:9" ht="15.75" customHeight="1" x14ac:dyDescent="0.2">
      <c r="H475" s="1"/>
      <c r="I475" s="1"/>
    </row>
    <row r="476" spans="8:9" ht="15.75" customHeight="1" x14ac:dyDescent="0.2">
      <c r="H476" s="1"/>
      <c r="I476" s="1"/>
    </row>
    <row r="477" spans="8:9" ht="15.75" customHeight="1" x14ac:dyDescent="0.2">
      <c r="H477" s="1"/>
      <c r="I477" s="1"/>
    </row>
    <row r="478" spans="8:9" ht="15.75" customHeight="1" x14ac:dyDescent="0.2">
      <c r="H478" s="1"/>
      <c r="I478" s="1"/>
    </row>
    <row r="479" spans="8:9" ht="15.75" customHeight="1" x14ac:dyDescent="0.2">
      <c r="H479" s="1"/>
      <c r="I479" s="1"/>
    </row>
    <row r="480" spans="8:9" ht="15.75" customHeight="1" x14ac:dyDescent="0.2">
      <c r="H480" s="1"/>
      <c r="I480" s="1"/>
    </row>
    <row r="481" spans="8:9" ht="15.75" customHeight="1" x14ac:dyDescent="0.2">
      <c r="H481" s="1"/>
      <c r="I481" s="1"/>
    </row>
    <row r="482" spans="8:9" ht="15.75" customHeight="1" x14ac:dyDescent="0.2">
      <c r="H482" s="1"/>
      <c r="I482" s="1"/>
    </row>
    <row r="483" spans="8:9" ht="15.75" customHeight="1" x14ac:dyDescent="0.2">
      <c r="H483" s="1"/>
      <c r="I483" s="1"/>
    </row>
    <row r="484" spans="8:9" ht="15.75" customHeight="1" x14ac:dyDescent="0.2">
      <c r="H484" s="1"/>
      <c r="I484" s="1"/>
    </row>
    <row r="485" spans="8:9" ht="15.75" customHeight="1" x14ac:dyDescent="0.2">
      <c r="H485" s="1"/>
      <c r="I485" s="1"/>
    </row>
    <row r="486" spans="8:9" ht="15.75" customHeight="1" x14ac:dyDescent="0.2">
      <c r="H486" s="1"/>
      <c r="I486" s="1"/>
    </row>
    <row r="487" spans="8:9" ht="15.75" customHeight="1" x14ac:dyDescent="0.2">
      <c r="H487" s="1"/>
      <c r="I487" s="1"/>
    </row>
    <row r="488" spans="8:9" ht="15.75" customHeight="1" x14ac:dyDescent="0.2">
      <c r="H488" s="1"/>
      <c r="I488" s="1"/>
    </row>
    <row r="489" spans="8:9" ht="15.75" customHeight="1" x14ac:dyDescent="0.2">
      <c r="H489" s="1"/>
      <c r="I489" s="1"/>
    </row>
    <row r="490" spans="8:9" ht="15.75" customHeight="1" x14ac:dyDescent="0.2">
      <c r="H490" s="1"/>
      <c r="I490" s="1"/>
    </row>
    <row r="491" spans="8:9" ht="15.75" customHeight="1" x14ac:dyDescent="0.2">
      <c r="H491" s="1"/>
      <c r="I491" s="1"/>
    </row>
    <row r="492" spans="8:9" ht="15.75" customHeight="1" x14ac:dyDescent="0.2">
      <c r="H492" s="1"/>
      <c r="I492" s="1"/>
    </row>
    <row r="493" spans="8:9" ht="15.75" customHeight="1" x14ac:dyDescent="0.2">
      <c r="H493" s="1"/>
      <c r="I493" s="1"/>
    </row>
    <row r="494" spans="8:9" ht="15.75" customHeight="1" x14ac:dyDescent="0.2">
      <c r="H494" s="1"/>
      <c r="I494" s="1"/>
    </row>
    <row r="495" spans="8:9" ht="15.75" customHeight="1" x14ac:dyDescent="0.2">
      <c r="H495" s="1"/>
      <c r="I495" s="1"/>
    </row>
    <row r="496" spans="8:9" ht="15.75" customHeight="1" x14ac:dyDescent="0.2">
      <c r="H496" s="1"/>
      <c r="I496" s="1"/>
    </row>
    <row r="497" spans="8:9" ht="15.75" customHeight="1" x14ac:dyDescent="0.2">
      <c r="H497" s="1"/>
      <c r="I497" s="1"/>
    </row>
    <row r="498" spans="8:9" ht="15.75" customHeight="1" x14ac:dyDescent="0.2">
      <c r="H498" s="1"/>
      <c r="I498" s="1"/>
    </row>
    <row r="499" spans="8:9" ht="15.75" customHeight="1" x14ac:dyDescent="0.2">
      <c r="H499" s="1"/>
      <c r="I499" s="1"/>
    </row>
    <row r="500" spans="8:9" ht="15.75" customHeight="1" x14ac:dyDescent="0.2">
      <c r="H500" s="1"/>
      <c r="I500" s="1"/>
    </row>
    <row r="501" spans="8:9" ht="15.75" customHeight="1" x14ac:dyDescent="0.2">
      <c r="H501" s="1"/>
      <c r="I501" s="1"/>
    </row>
    <row r="502" spans="8:9" ht="15.75" customHeight="1" x14ac:dyDescent="0.2">
      <c r="H502" s="1"/>
      <c r="I502" s="1"/>
    </row>
    <row r="503" spans="8:9" ht="15.75" customHeight="1" x14ac:dyDescent="0.2">
      <c r="H503" s="1"/>
      <c r="I503" s="1"/>
    </row>
    <row r="504" spans="8:9" ht="15.75" customHeight="1" x14ac:dyDescent="0.2">
      <c r="H504" s="1"/>
      <c r="I504" s="1"/>
    </row>
    <row r="505" spans="8:9" ht="15.75" customHeight="1" x14ac:dyDescent="0.2">
      <c r="H505" s="1"/>
      <c r="I505" s="1"/>
    </row>
    <row r="506" spans="8:9" ht="15.75" customHeight="1" x14ac:dyDescent="0.2">
      <c r="H506" s="1"/>
      <c r="I506" s="1"/>
    </row>
    <row r="507" spans="8:9" ht="15.75" customHeight="1" x14ac:dyDescent="0.2">
      <c r="H507" s="1"/>
      <c r="I507" s="1"/>
    </row>
    <row r="508" spans="8:9" ht="15.75" customHeight="1" x14ac:dyDescent="0.2">
      <c r="H508" s="1"/>
      <c r="I508" s="1"/>
    </row>
    <row r="509" spans="8:9" ht="15.75" customHeight="1" x14ac:dyDescent="0.2">
      <c r="H509" s="1"/>
      <c r="I509" s="1"/>
    </row>
    <row r="510" spans="8:9" ht="15.75" customHeight="1" x14ac:dyDescent="0.2">
      <c r="H510" s="1"/>
      <c r="I510" s="1"/>
    </row>
    <row r="511" spans="8:9" ht="15.75" customHeight="1" x14ac:dyDescent="0.2">
      <c r="H511" s="1"/>
      <c r="I511" s="1"/>
    </row>
    <row r="512" spans="8:9" ht="15.75" customHeight="1" x14ac:dyDescent="0.2">
      <c r="H512" s="1"/>
      <c r="I512" s="1"/>
    </row>
    <row r="513" spans="8:9" ht="15.75" customHeight="1" x14ac:dyDescent="0.2">
      <c r="H513" s="1"/>
      <c r="I513" s="1"/>
    </row>
    <row r="514" spans="8:9" ht="15.75" customHeight="1" x14ac:dyDescent="0.2">
      <c r="H514" s="1"/>
      <c r="I514" s="1"/>
    </row>
    <row r="515" spans="8:9" ht="15.75" customHeight="1" x14ac:dyDescent="0.2">
      <c r="H515" s="1"/>
      <c r="I515" s="1"/>
    </row>
    <row r="516" spans="8:9" ht="15.75" customHeight="1" x14ac:dyDescent="0.2">
      <c r="H516" s="1"/>
      <c r="I516" s="1"/>
    </row>
    <row r="517" spans="8:9" ht="15.75" customHeight="1" x14ac:dyDescent="0.2">
      <c r="H517" s="1"/>
      <c r="I517" s="1"/>
    </row>
    <row r="518" spans="8:9" ht="15.75" customHeight="1" x14ac:dyDescent="0.2">
      <c r="H518" s="1"/>
      <c r="I518" s="1"/>
    </row>
    <row r="519" spans="8:9" ht="15.75" customHeight="1" x14ac:dyDescent="0.2">
      <c r="H519" s="1"/>
      <c r="I519" s="1"/>
    </row>
    <row r="520" spans="8:9" ht="15.75" customHeight="1" x14ac:dyDescent="0.2">
      <c r="H520" s="1"/>
      <c r="I520" s="1"/>
    </row>
    <row r="521" spans="8:9" ht="15.75" customHeight="1" x14ac:dyDescent="0.2">
      <c r="H521" s="1"/>
      <c r="I521" s="1"/>
    </row>
    <row r="522" spans="8:9" ht="15.75" customHeight="1" x14ac:dyDescent="0.2">
      <c r="H522" s="1"/>
      <c r="I522" s="1"/>
    </row>
    <row r="523" spans="8:9" ht="15.75" customHeight="1" x14ac:dyDescent="0.2">
      <c r="H523" s="1"/>
      <c r="I523" s="1"/>
    </row>
    <row r="524" spans="8:9" ht="15.75" customHeight="1" x14ac:dyDescent="0.2">
      <c r="H524" s="1"/>
      <c r="I524" s="1"/>
    </row>
    <row r="525" spans="8:9" ht="15.75" customHeight="1" x14ac:dyDescent="0.2">
      <c r="H525" s="1"/>
      <c r="I525" s="1"/>
    </row>
    <row r="526" spans="8:9" ht="15.75" customHeight="1" x14ac:dyDescent="0.2">
      <c r="H526" s="1"/>
      <c r="I526" s="1"/>
    </row>
    <row r="527" spans="8:9" ht="15.75" customHeight="1" x14ac:dyDescent="0.2">
      <c r="H527" s="1"/>
      <c r="I527" s="1"/>
    </row>
    <row r="528" spans="8:9" ht="15.75" customHeight="1" x14ac:dyDescent="0.2">
      <c r="H528" s="1"/>
      <c r="I528" s="1"/>
    </row>
    <row r="529" spans="8:9" ht="15.75" customHeight="1" x14ac:dyDescent="0.2">
      <c r="H529" s="1"/>
      <c r="I529" s="1"/>
    </row>
    <row r="530" spans="8:9" ht="15.75" customHeight="1" x14ac:dyDescent="0.2">
      <c r="H530" s="1"/>
      <c r="I530" s="1"/>
    </row>
    <row r="531" spans="8:9" ht="15.75" customHeight="1" x14ac:dyDescent="0.2">
      <c r="H531" s="1"/>
      <c r="I531" s="1"/>
    </row>
    <row r="532" spans="8:9" ht="15.75" customHeight="1" x14ac:dyDescent="0.2">
      <c r="H532" s="1"/>
      <c r="I532" s="1"/>
    </row>
    <row r="533" spans="8:9" ht="15.75" customHeight="1" x14ac:dyDescent="0.2">
      <c r="H533" s="1"/>
      <c r="I533" s="1"/>
    </row>
    <row r="534" spans="8:9" ht="15.75" customHeight="1" x14ac:dyDescent="0.2">
      <c r="H534" s="1"/>
      <c r="I534" s="1"/>
    </row>
    <row r="535" spans="8:9" ht="15.75" customHeight="1" x14ac:dyDescent="0.2">
      <c r="H535" s="1"/>
      <c r="I535" s="1"/>
    </row>
    <row r="536" spans="8:9" ht="15.75" customHeight="1" x14ac:dyDescent="0.2">
      <c r="H536" s="1"/>
      <c r="I536" s="1"/>
    </row>
    <row r="537" spans="8:9" ht="15.75" customHeight="1" x14ac:dyDescent="0.2">
      <c r="H537" s="1"/>
      <c r="I537" s="1"/>
    </row>
    <row r="538" spans="8:9" ht="15.75" customHeight="1" x14ac:dyDescent="0.2">
      <c r="H538" s="1"/>
      <c r="I538" s="1"/>
    </row>
    <row r="539" spans="8:9" ht="15.75" customHeight="1" x14ac:dyDescent="0.2">
      <c r="H539" s="1"/>
      <c r="I539" s="1"/>
    </row>
    <row r="540" spans="8:9" ht="15.75" customHeight="1" x14ac:dyDescent="0.2">
      <c r="H540" s="1"/>
      <c r="I540" s="1"/>
    </row>
    <row r="541" spans="8:9" ht="15.75" customHeight="1" x14ac:dyDescent="0.2">
      <c r="H541" s="1"/>
      <c r="I541" s="1"/>
    </row>
    <row r="542" spans="8:9" ht="15.75" customHeight="1" x14ac:dyDescent="0.2">
      <c r="H542" s="1"/>
      <c r="I542" s="1"/>
    </row>
    <row r="543" spans="8:9" ht="15.75" customHeight="1" x14ac:dyDescent="0.2">
      <c r="H543" s="1"/>
      <c r="I543" s="1"/>
    </row>
    <row r="544" spans="8:9" ht="15.75" customHeight="1" x14ac:dyDescent="0.2">
      <c r="H544" s="1"/>
      <c r="I544" s="1"/>
    </row>
    <row r="545" spans="8:9" ht="15.75" customHeight="1" x14ac:dyDescent="0.2">
      <c r="H545" s="1"/>
      <c r="I545" s="1"/>
    </row>
    <row r="546" spans="8:9" ht="15.75" customHeight="1" x14ac:dyDescent="0.2">
      <c r="H546" s="1"/>
      <c r="I546" s="1"/>
    </row>
    <row r="547" spans="8:9" ht="15.75" customHeight="1" x14ac:dyDescent="0.2">
      <c r="H547" s="1"/>
      <c r="I547" s="1"/>
    </row>
    <row r="548" spans="8:9" ht="15.75" customHeight="1" x14ac:dyDescent="0.2">
      <c r="H548" s="1"/>
      <c r="I548" s="1"/>
    </row>
    <row r="549" spans="8:9" ht="15.75" customHeight="1" x14ac:dyDescent="0.2">
      <c r="H549" s="1"/>
      <c r="I549" s="1"/>
    </row>
    <row r="550" spans="8:9" ht="15.75" customHeight="1" x14ac:dyDescent="0.2">
      <c r="H550" s="1"/>
      <c r="I550" s="1"/>
    </row>
    <row r="551" spans="8:9" ht="15.75" customHeight="1" x14ac:dyDescent="0.2">
      <c r="H551" s="1"/>
      <c r="I551" s="1"/>
    </row>
    <row r="552" spans="8:9" ht="15.75" customHeight="1" x14ac:dyDescent="0.2">
      <c r="H552" s="1"/>
      <c r="I552" s="1"/>
    </row>
    <row r="553" spans="8:9" ht="15.75" customHeight="1" x14ac:dyDescent="0.2">
      <c r="H553" s="1"/>
      <c r="I553" s="1"/>
    </row>
    <row r="554" spans="8:9" ht="15.75" customHeight="1" x14ac:dyDescent="0.2">
      <c r="H554" s="1"/>
      <c r="I554" s="1"/>
    </row>
    <row r="555" spans="8:9" ht="15.75" customHeight="1" x14ac:dyDescent="0.2">
      <c r="H555" s="1"/>
      <c r="I555" s="1"/>
    </row>
    <row r="556" spans="8:9" ht="15.75" customHeight="1" x14ac:dyDescent="0.2">
      <c r="H556" s="1"/>
      <c r="I556" s="1"/>
    </row>
    <row r="557" spans="8:9" ht="15.75" customHeight="1" x14ac:dyDescent="0.2">
      <c r="H557" s="1"/>
      <c r="I557" s="1"/>
    </row>
    <row r="558" spans="8:9" ht="15.75" customHeight="1" x14ac:dyDescent="0.2">
      <c r="H558" s="1"/>
      <c r="I558" s="1"/>
    </row>
    <row r="559" spans="8:9" ht="15.75" customHeight="1" x14ac:dyDescent="0.2">
      <c r="H559" s="1"/>
      <c r="I559" s="1"/>
    </row>
    <row r="560" spans="8:9" ht="15.75" customHeight="1" x14ac:dyDescent="0.2">
      <c r="H560" s="1"/>
      <c r="I560" s="1"/>
    </row>
    <row r="561" spans="8:9" ht="15.75" customHeight="1" x14ac:dyDescent="0.2">
      <c r="H561" s="1"/>
      <c r="I561" s="1"/>
    </row>
    <row r="562" spans="8:9" ht="15.75" customHeight="1" x14ac:dyDescent="0.2">
      <c r="H562" s="1"/>
      <c r="I562" s="1"/>
    </row>
    <row r="563" spans="8:9" ht="15.75" customHeight="1" x14ac:dyDescent="0.2">
      <c r="H563" s="1"/>
      <c r="I563" s="1"/>
    </row>
    <row r="564" spans="8:9" ht="15.75" customHeight="1" x14ac:dyDescent="0.2">
      <c r="H564" s="1"/>
      <c r="I564" s="1"/>
    </row>
    <row r="565" spans="8:9" ht="15.75" customHeight="1" x14ac:dyDescent="0.2">
      <c r="H565" s="1"/>
      <c r="I565" s="1"/>
    </row>
    <row r="566" spans="8:9" ht="15.75" customHeight="1" x14ac:dyDescent="0.2">
      <c r="H566" s="1"/>
      <c r="I566" s="1"/>
    </row>
    <row r="567" spans="8:9" ht="15.75" customHeight="1" x14ac:dyDescent="0.2">
      <c r="H567" s="1"/>
      <c r="I567" s="1"/>
    </row>
    <row r="568" spans="8:9" ht="15.75" customHeight="1" x14ac:dyDescent="0.2">
      <c r="H568" s="1"/>
      <c r="I568" s="1"/>
    </row>
    <row r="569" spans="8:9" ht="15.75" customHeight="1" x14ac:dyDescent="0.2">
      <c r="H569" s="1"/>
      <c r="I569" s="1"/>
    </row>
    <row r="570" spans="8:9" ht="15.75" customHeight="1" x14ac:dyDescent="0.2">
      <c r="H570" s="1"/>
      <c r="I570" s="1"/>
    </row>
    <row r="571" spans="8:9" ht="15.75" customHeight="1" x14ac:dyDescent="0.2">
      <c r="H571" s="1"/>
      <c r="I571" s="1"/>
    </row>
    <row r="572" spans="8:9" ht="15.75" customHeight="1" x14ac:dyDescent="0.2">
      <c r="H572" s="1"/>
      <c r="I572" s="1"/>
    </row>
    <row r="573" spans="8:9" ht="15.75" customHeight="1" x14ac:dyDescent="0.2">
      <c r="H573" s="1"/>
      <c r="I573" s="1"/>
    </row>
    <row r="574" spans="8:9" ht="15.75" customHeight="1" x14ac:dyDescent="0.2">
      <c r="H574" s="1"/>
      <c r="I574" s="1"/>
    </row>
    <row r="575" spans="8:9" ht="15.75" customHeight="1" x14ac:dyDescent="0.2">
      <c r="H575" s="1"/>
      <c r="I575" s="1"/>
    </row>
    <row r="576" spans="8:9" ht="15.75" customHeight="1" x14ac:dyDescent="0.2">
      <c r="H576" s="1"/>
      <c r="I576" s="1"/>
    </row>
    <row r="577" spans="8:9" ht="15.75" customHeight="1" x14ac:dyDescent="0.2">
      <c r="H577" s="1"/>
      <c r="I577" s="1"/>
    </row>
    <row r="578" spans="8:9" ht="15.75" customHeight="1" x14ac:dyDescent="0.2">
      <c r="H578" s="1"/>
      <c r="I578" s="1"/>
    </row>
    <row r="579" spans="8:9" ht="15.75" customHeight="1" x14ac:dyDescent="0.2">
      <c r="H579" s="1"/>
      <c r="I579" s="1"/>
    </row>
    <row r="580" spans="8:9" ht="15.75" customHeight="1" x14ac:dyDescent="0.2">
      <c r="H580" s="1"/>
      <c r="I580" s="1"/>
    </row>
    <row r="581" spans="8:9" ht="15.75" customHeight="1" x14ac:dyDescent="0.2">
      <c r="H581" s="1"/>
      <c r="I581" s="1"/>
    </row>
    <row r="582" spans="8:9" ht="15.75" customHeight="1" x14ac:dyDescent="0.2">
      <c r="H582" s="1"/>
      <c r="I582" s="1"/>
    </row>
    <row r="583" spans="8:9" ht="15.75" customHeight="1" x14ac:dyDescent="0.2">
      <c r="H583" s="1"/>
      <c r="I583" s="1"/>
    </row>
    <row r="584" spans="8:9" ht="15.75" customHeight="1" x14ac:dyDescent="0.2">
      <c r="H584" s="1"/>
      <c r="I584" s="1"/>
    </row>
    <row r="585" spans="8:9" ht="15.75" customHeight="1" x14ac:dyDescent="0.2">
      <c r="H585" s="1"/>
      <c r="I585" s="1"/>
    </row>
    <row r="586" spans="8:9" ht="15.75" customHeight="1" x14ac:dyDescent="0.2">
      <c r="H586" s="1"/>
      <c r="I586" s="1"/>
    </row>
    <row r="587" spans="8:9" ht="15.75" customHeight="1" x14ac:dyDescent="0.2">
      <c r="H587" s="1"/>
      <c r="I587" s="1"/>
    </row>
    <row r="588" spans="8:9" ht="15.75" customHeight="1" x14ac:dyDescent="0.2">
      <c r="H588" s="1"/>
      <c r="I588" s="1"/>
    </row>
    <row r="589" spans="8:9" ht="15.75" customHeight="1" x14ac:dyDescent="0.2">
      <c r="H589" s="1"/>
      <c r="I589" s="1"/>
    </row>
    <row r="590" spans="8:9" ht="15.75" customHeight="1" x14ac:dyDescent="0.2">
      <c r="H590" s="1"/>
      <c r="I590" s="1"/>
    </row>
    <row r="591" spans="8:9" ht="15.75" customHeight="1" x14ac:dyDescent="0.2">
      <c r="H591" s="1"/>
      <c r="I591" s="1"/>
    </row>
    <row r="592" spans="8:9" ht="15.75" customHeight="1" x14ac:dyDescent="0.2">
      <c r="H592" s="1"/>
      <c r="I592" s="1"/>
    </row>
    <row r="593" spans="8:9" ht="15.75" customHeight="1" x14ac:dyDescent="0.2">
      <c r="H593" s="1"/>
      <c r="I593" s="1"/>
    </row>
    <row r="594" spans="8:9" ht="15.75" customHeight="1" x14ac:dyDescent="0.2">
      <c r="H594" s="1"/>
      <c r="I594" s="1"/>
    </row>
    <row r="595" spans="8:9" ht="15.75" customHeight="1" x14ac:dyDescent="0.2">
      <c r="H595" s="1"/>
      <c r="I595" s="1"/>
    </row>
    <row r="596" spans="8:9" ht="15.75" customHeight="1" x14ac:dyDescent="0.2">
      <c r="H596" s="1"/>
      <c r="I596" s="1"/>
    </row>
    <row r="597" spans="8:9" ht="15.75" customHeight="1" x14ac:dyDescent="0.2">
      <c r="H597" s="1"/>
      <c r="I597" s="1"/>
    </row>
    <row r="598" spans="8:9" ht="15.75" customHeight="1" x14ac:dyDescent="0.2">
      <c r="H598" s="1"/>
      <c r="I598" s="1"/>
    </row>
    <row r="599" spans="8:9" ht="15.75" customHeight="1" x14ac:dyDescent="0.2">
      <c r="H599" s="1"/>
      <c r="I599" s="1"/>
    </row>
    <row r="600" spans="8:9" ht="15.75" customHeight="1" x14ac:dyDescent="0.2">
      <c r="H600" s="1"/>
      <c r="I600" s="1"/>
    </row>
    <row r="601" spans="8:9" ht="15.75" customHeight="1" x14ac:dyDescent="0.2">
      <c r="H601" s="1"/>
      <c r="I601" s="1"/>
    </row>
    <row r="602" spans="8:9" ht="15.75" customHeight="1" x14ac:dyDescent="0.2">
      <c r="H602" s="1"/>
      <c r="I602" s="1"/>
    </row>
    <row r="603" spans="8:9" ht="15.75" customHeight="1" x14ac:dyDescent="0.2">
      <c r="H603" s="1"/>
      <c r="I603" s="1"/>
    </row>
    <row r="604" spans="8:9" ht="15.75" customHeight="1" x14ac:dyDescent="0.2">
      <c r="H604" s="1"/>
      <c r="I604" s="1"/>
    </row>
    <row r="605" spans="8:9" ht="15.75" customHeight="1" x14ac:dyDescent="0.2">
      <c r="H605" s="1"/>
      <c r="I605" s="1"/>
    </row>
    <row r="606" spans="8:9" ht="15.75" customHeight="1" x14ac:dyDescent="0.2">
      <c r="H606" s="1"/>
      <c r="I606" s="1"/>
    </row>
    <row r="607" spans="8:9" ht="15.75" customHeight="1" x14ac:dyDescent="0.2">
      <c r="H607" s="1"/>
      <c r="I607" s="1"/>
    </row>
    <row r="608" spans="8:9" ht="15.75" customHeight="1" x14ac:dyDescent="0.2">
      <c r="H608" s="1"/>
      <c r="I608" s="1"/>
    </row>
    <row r="609" spans="8:9" ht="15.75" customHeight="1" x14ac:dyDescent="0.2">
      <c r="H609" s="1"/>
      <c r="I609" s="1"/>
    </row>
    <row r="610" spans="8:9" ht="15.75" customHeight="1" x14ac:dyDescent="0.2">
      <c r="H610" s="1"/>
      <c r="I610" s="1"/>
    </row>
    <row r="611" spans="8:9" ht="15.75" customHeight="1" x14ac:dyDescent="0.2">
      <c r="H611" s="1"/>
      <c r="I611" s="1"/>
    </row>
    <row r="612" spans="8:9" ht="15.75" customHeight="1" x14ac:dyDescent="0.2">
      <c r="H612" s="1"/>
      <c r="I612" s="1"/>
    </row>
    <row r="613" spans="8:9" ht="15.75" customHeight="1" x14ac:dyDescent="0.2">
      <c r="H613" s="1"/>
      <c r="I613" s="1"/>
    </row>
    <row r="614" spans="8:9" ht="15.75" customHeight="1" x14ac:dyDescent="0.2">
      <c r="H614" s="1"/>
      <c r="I614" s="1"/>
    </row>
    <row r="615" spans="8:9" ht="15.75" customHeight="1" x14ac:dyDescent="0.2">
      <c r="H615" s="1"/>
      <c r="I615" s="1"/>
    </row>
    <row r="616" spans="8:9" ht="15.75" customHeight="1" x14ac:dyDescent="0.2">
      <c r="H616" s="1"/>
      <c r="I616" s="1"/>
    </row>
    <row r="617" spans="8:9" ht="15.75" customHeight="1" x14ac:dyDescent="0.2">
      <c r="H617" s="1"/>
      <c r="I617" s="1"/>
    </row>
    <row r="618" spans="8:9" ht="15.75" customHeight="1" x14ac:dyDescent="0.2">
      <c r="H618" s="1"/>
      <c r="I618" s="1"/>
    </row>
    <row r="619" spans="8:9" ht="15.75" customHeight="1" x14ac:dyDescent="0.2">
      <c r="H619" s="1"/>
      <c r="I619" s="1"/>
    </row>
    <row r="620" spans="8:9" ht="15.75" customHeight="1" x14ac:dyDescent="0.2">
      <c r="H620" s="1"/>
      <c r="I620" s="1"/>
    </row>
    <row r="621" spans="8:9" ht="15.75" customHeight="1" x14ac:dyDescent="0.2">
      <c r="H621" s="1"/>
      <c r="I621" s="1"/>
    </row>
    <row r="622" spans="8:9" ht="15.75" customHeight="1" x14ac:dyDescent="0.2">
      <c r="H622" s="1"/>
      <c r="I622" s="1"/>
    </row>
    <row r="623" spans="8:9" ht="15.75" customHeight="1" x14ac:dyDescent="0.2">
      <c r="H623" s="1"/>
      <c r="I623" s="1"/>
    </row>
    <row r="624" spans="8:9" ht="15.75" customHeight="1" x14ac:dyDescent="0.2">
      <c r="H624" s="1"/>
      <c r="I624" s="1"/>
    </row>
    <row r="625" spans="8:9" ht="15.75" customHeight="1" x14ac:dyDescent="0.2">
      <c r="H625" s="1"/>
      <c r="I625" s="1"/>
    </row>
    <row r="626" spans="8:9" ht="15.75" customHeight="1" x14ac:dyDescent="0.2">
      <c r="H626" s="1"/>
      <c r="I626" s="1"/>
    </row>
    <row r="627" spans="8:9" ht="15.75" customHeight="1" x14ac:dyDescent="0.2">
      <c r="H627" s="1"/>
      <c r="I627" s="1"/>
    </row>
    <row r="628" spans="8:9" ht="15.75" customHeight="1" x14ac:dyDescent="0.2">
      <c r="H628" s="1"/>
      <c r="I628" s="1"/>
    </row>
    <row r="629" spans="8:9" ht="15.75" customHeight="1" x14ac:dyDescent="0.2">
      <c r="H629" s="1"/>
      <c r="I629" s="1"/>
    </row>
    <row r="630" spans="8:9" ht="15.75" customHeight="1" x14ac:dyDescent="0.2">
      <c r="H630" s="1"/>
      <c r="I630" s="1"/>
    </row>
    <row r="631" spans="8:9" ht="15.75" customHeight="1" x14ac:dyDescent="0.2">
      <c r="H631" s="1"/>
      <c r="I631" s="1"/>
    </row>
    <row r="632" spans="8:9" ht="15.75" customHeight="1" x14ac:dyDescent="0.2">
      <c r="H632" s="1"/>
      <c r="I632" s="1"/>
    </row>
    <row r="633" spans="8:9" ht="15.75" customHeight="1" x14ac:dyDescent="0.2">
      <c r="H633" s="1"/>
      <c r="I633" s="1"/>
    </row>
    <row r="634" spans="8:9" ht="15.75" customHeight="1" x14ac:dyDescent="0.2">
      <c r="H634" s="1"/>
      <c r="I634" s="1"/>
    </row>
    <row r="635" spans="8:9" ht="15.75" customHeight="1" x14ac:dyDescent="0.2">
      <c r="H635" s="1"/>
      <c r="I635" s="1"/>
    </row>
    <row r="636" spans="8:9" ht="15.75" customHeight="1" x14ac:dyDescent="0.2">
      <c r="H636" s="1"/>
      <c r="I636" s="1"/>
    </row>
    <row r="637" spans="8:9" ht="15.75" customHeight="1" x14ac:dyDescent="0.2">
      <c r="H637" s="1"/>
      <c r="I637" s="1"/>
    </row>
    <row r="638" spans="8:9" ht="15.75" customHeight="1" x14ac:dyDescent="0.2">
      <c r="H638" s="1"/>
      <c r="I638" s="1"/>
    </row>
    <row r="639" spans="8:9" ht="15.75" customHeight="1" x14ac:dyDescent="0.2">
      <c r="H639" s="1"/>
      <c r="I639" s="1"/>
    </row>
    <row r="640" spans="8:9" ht="15.75" customHeight="1" x14ac:dyDescent="0.2">
      <c r="H640" s="1"/>
      <c r="I640" s="1"/>
    </row>
    <row r="641" spans="8:9" ht="15.75" customHeight="1" x14ac:dyDescent="0.2">
      <c r="H641" s="1"/>
      <c r="I641" s="1"/>
    </row>
    <row r="642" spans="8:9" ht="15.75" customHeight="1" x14ac:dyDescent="0.2">
      <c r="H642" s="1"/>
      <c r="I642" s="1"/>
    </row>
    <row r="643" spans="8:9" ht="15.75" customHeight="1" x14ac:dyDescent="0.2">
      <c r="H643" s="1"/>
      <c r="I643" s="1"/>
    </row>
    <row r="644" spans="8:9" ht="15.75" customHeight="1" x14ac:dyDescent="0.2">
      <c r="H644" s="1"/>
      <c r="I644" s="1"/>
    </row>
    <row r="645" spans="8:9" ht="15.75" customHeight="1" x14ac:dyDescent="0.2">
      <c r="H645" s="1"/>
      <c r="I645" s="1"/>
    </row>
    <row r="646" spans="8:9" ht="15.75" customHeight="1" x14ac:dyDescent="0.2">
      <c r="H646" s="1"/>
      <c r="I646" s="1"/>
    </row>
    <row r="647" spans="8:9" ht="15.75" customHeight="1" x14ac:dyDescent="0.2">
      <c r="H647" s="1"/>
      <c r="I647" s="1"/>
    </row>
    <row r="648" spans="8:9" ht="15.75" customHeight="1" x14ac:dyDescent="0.2">
      <c r="H648" s="1"/>
      <c r="I648" s="1"/>
    </row>
    <row r="649" spans="8:9" ht="15.75" customHeight="1" x14ac:dyDescent="0.2">
      <c r="H649" s="1"/>
      <c r="I649" s="1"/>
    </row>
    <row r="650" spans="8:9" ht="15.75" customHeight="1" x14ac:dyDescent="0.2">
      <c r="H650" s="1"/>
      <c r="I650" s="1"/>
    </row>
    <row r="651" spans="8:9" ht="15.75" customHeight="1" x14ac:dyDescent="0.2">
      <c r="H651" s="1"/>
      <c r="I651" s="1"/>
    </row>
    <row r="652" spans="8:9" ht="15.75" customHeight="1" x14ac:dyDescent="0.2">
      <c r="H652" s="1"/>
      <c r="I652" s="1"/>
    </row>
    <row r="653" spans="8:9" ht="15.75" customHeight="1" x14ac:dyDescent="0.2">
      <c r="H653" s="1"/>
      <c r="I653" s="1"/>
    </row>
    <row r="654" spans="8:9" ht="15.75" customHeight="1" x14ac:dyDescent="0.2">
      <c r="H654" s="1"/>
      <c r="I654" s="1"/>
    </row>
    <row r="655" spans="8:9" ht="15.75" customHeight="1" x14ac:dyDescent="0.2">
      <c r="H655" s="1"/>
      <c r="I655" s="1"/>
    </row>
    <row r="656" spans="8:9" ht="15.75" customHeight="1" x14ac:dyDescent="0.2">
      <c r="H656" s="1"/>
      <c r="I656" s="1"/>
    </row>
    <row r="657" spans="8:9" ht="15.75" customHeight="1" x14ac:dyDescent="0.2">
      <c r="H657" s="1"/>
      <c r="I657" s="1"/>
    </row>
    <row r="658" spans="8:9" ht="15.75" customHeight="1" x14ac:dyDescent="0.2">
      <c r="H658" s="1"/>
      <c r="I658" s="1"/>
    </row>
    <row r="659" spans="8:9" ht="15.75" customHeight="1" x14ac:dyDescent="0.2">
      <c r="H659" s="1"/>
      <c r="I659" s="1"/>
    </row>
    <row r="660" spans="8:9" ht="15.75" customHeight="1" x14ac:dyDescent="0.2">
      <c r="H660" s="1"/>
      <c r="I660" s="1"/>
    </row>
    <row r="661" spans="8:9" ht="15.75" customHeight="1" x14ac:dyDescent="0.2">
      <c r="H661" s="1"/>
      <c r="I661" s="1"/>
    </row>
    <row r="662" spans="8:9" ht="15.75" customHeight="1" x14ac:dyDescent="0.2">
      <c r="H662" s="1"/>
      <c r="I662" s="1"/>
    </row>
    <row r="663" spans="8:9" ht="15.75" customHeight="1" x14ac:dyDescent="0.2">
      <c r="H663" s="1"/>
      <c r="I663" s="1"/>
    </row>
    <row r="664" spans="8:9" ht="15.75" customHeight="1" x14ac:dyDescent="0.2">
      <c r="H664" s="1"/>
      <c r="I664" s="1"/>
    </row>
    <row r="665" spans="8:9" ht="15.75" customHeight="1" x14ac:dyDescent="0.2">
      <c r="H665" s="1"/>
      <c r="I665" s="1"/>
    </row>
    <row r="666" spans="8:9" ht="15.75" customHeight="1" x14ac:dyDescent="0.2">
      <c r="H666" s="1"/>
      <c r="I666" s="1"/>
    </row>
    <row r="667" spans="8:9" ht="15.75" customHeight="1" x14ac:dyDescent="0.2">
      <c r="H667" s="1"/>
      <c r="I667" s="1"/>
    </row>
    <row r="668" spans="8:9" ht="15.75" customHeight="1" x14ac:dyDescent="0.2">
      <c r="H668" s="1"/>
      <c r="I668" s="1"/>
    </row>
    <row r="669" spans="8:9" ht="15.75" customHeight="1" x14ac:dyDescent="0.2">
      <c r="H669" s="1"/>
      <c r="I669" s="1"/>
    </row>
    <row r="670" spans="8:9" ht="15.75" customHeight="1" x14ac:dyDescent="0.2">
      <c r="H670" s="1"/>
      <c r="I670" s="1"/>
    </row>
    <row r="671" spans="8:9" ht="15.75" customHeight="1" x14ac:dyDescent="0.2">
      <c r="H671" s="1"/>
      <c r="I671" s="1"/>
    </row>
    <row r="672" spans="8:9" ht="15.75" customHeight="1" x14ac:dyDescent="0.2">
      <c r="H672" s="1"/>
      <c r="I672" s="1"/>
    </row>
    <row r="673" spans="8:9" ht="15.75" customHeight="1" x14ac:dyDescent="0.2">
      <c r="H673" s="1"/>
      <c r="I673" s="1"/>
    </row>
    <row r="674" spans="8:9" ht="15.75" customHeight="1" x14ac:dyDescent="0.2">
      <c r="H674" s="1"/>
      <c r="I674" s="1"/>
    </row>
    <row r="675" spans="8:9" ht="15.75" customHeight="1" x14ac:dyDescent="0.2">
      <c r="H675" s="1"/>
      <c r="I675" s="1"/>
    </row>
    <row r="676" spans="8:9" ht="15.75" customHeight="1" x14ac:dyDescent="0.2">
      <c r="H676" s="1"/>
      <c r="I676" s="1"/>
    </row>
    <row r="677" spans="8:9" ht="15.75" customHeight="1" x14ac:dyDescent="0.2">
      <c r="H677" s="1"/>
      <c r="I677" s="1"/>
    </row>
    <row r="678" spans="8:9" ht="15.75" customHeight="1" x14ac:dyDescent="0.2">
      <c r="H678" s="1"/>
      <c r="I678" s="1"/>
    </row>
    <row r="679" spans="8:9" ht="15.75" customHeight="1" x14ac:dyDescent="0.2">
      <c r="H679" s="1"/>
      <c r="I679" s="1"/>
    </row>
    <row r="680" spans="8:9" ht="15.75" customHeight="1" x14ac:dyDescent="0.2">
      <c r="H680" s="1"/>
      <c r="I680" s="1"/>
    </row>
    <row r="681" spans="8:9" ht="15.75" customHeight="1" x14ac:dyDescent="0.2">
      <c r="H681" s="1"/>
      <c r="I681" s="1"/>
    </row>
    <row r="682" spans="8:9" ht="15.75" customHeight="1" x14ac:dyDescent="0.2">
      <c r="H682" s="1"/>
      <c r="I682" s="1"/>
    </row>
    <row r="683" spans="8:9" ht="15.75" customHeight="1" x14ac:dyDescent="0.2">
      <c r="H683" s="1"/>
      <c r="I683" s="1"/>
    </row>
    <row r="684" spans="8:9" ht="15.75" customHeight="1" x14ac:dyDescent="0.2">
      <c r="H684" s="1"/>
      <c r="I684" s="1"/>
    </row>
    <row r="685" spans="8:9" ht="15.75" customHeight="1" x14ac:dyDescent="0.2">
      <c r="H685" s="1"/>
      <c r="I685" s="1"/>
    </row>
    <row r="686" spans="8:9" ht="15.75" customHeight="1" x14ac:dyDescent="0.2">
      <c r="H686" s="1"/>
      <c r="I686" s="1"/>
    </row>
    <row r="687" spans="8:9" ht="15.75" customHeight="1" x14ac:dyDescent="0.2">
      <c r="H687" s="1"/>
      <c r="I687" s="1"/>
    </row>
    <row r="688" spans="8:9" ht="15.75" customHeight="1" x14ac:dyDescent="0.2">
      <c r="H688" s="1"/>
      <c r="I688" s="1"/>
    </row>
    <row r="689" spans="8:9" ht="15.75" customHeight="1" x14ac:dyDescent="0.2">
      <c r="H689" s="1"/>
      <c r="I689" s="1"/>
    </row>
    <row r="690" spans="8:9" ht="15.75" customHeight="1" x14ac:dyDescent="0.2">
      <c r="H690" s="1"/>
      <c r="I690" s="1"/>
    </row>
    <row r="691" spans="8:9" ht="15.75" customHeight="1" x14ac:dyDescent="0.2">
      <c r="H691" s="1"/>
      <c r="I691" s="1"/>
    </row>
    <row r="692" spans="8:9" ht="15.75" customHeight="1" x14ac:dyDescent="0.2">
      <c r="H692" s="1"/>
      <c r="I692" s="1"/>
    </row>
    <row r="693" spans="8:9" ht="15.75" customHeight="1" x14ac:dyDescent="0.2">
      <c r="H693" s="1"/>
      <c r="I693" s="1"/>
    </row>
    <row r="694" spans="8:9" ht="15.75" customHeight="1" x14ac:dyDescent="0.2">
      <c r="H694" s="1"/>
      <c r="I694" s="1"/>
    </row>
    <row r="695" spans="8:9" ht="15.75" customHeight="1" x14ac:dyDescent="0.2">
      <c r="H695" s="1"/>
      <c r="I695" s="1"/>
    </row>
    <row r="696" spans="8:9" ht="15.75" customHeight="1" x14ac:dyDescent="0.2">
      <c r="H696" s="1"/>
      <c r="I696" s="1"/>
    </row>
    <row r="697" spans="8:9" ht="15.75" customHeight="1" x14ac:dyDescent="0.2">
      <c r="H697" s="1"/>
      <c r="I697" s="1"/>
    </row>
    <row r="698" spans="8:9" ht="15.75" customHeight="1" x14ac:dyDescent="0.2">
      <c r="H698" s="1"/>
      <c r="I698" s="1"/>
    </row>
    <row r="699" spans="8:9" ht="15.75" customHeight="1" x14ac:dyDescent="0.2">
      <c r="H699" s="1"/>
      <c r="I699" s="1"/>
    </row>
    <row r="700" spans="8:9" ht="15.75" customHeight="1" x14ac:dyDescent="0.2">
      <c r="H700" s="1"/>
      <c r="I700" s="1"/>
    </row>
    <row r="701" spans="8:9" ht="15.75" customHeight="1" x14ac:dyDescent="0.2">
      <c r="H701" s="1"/>
      <c r="I701" s="1"/>
    </row>
    <row r="702" spans="8:9" ht="15.75" customHeight="1" x14ac:dyDescent="0.2">
      <c r="H702" s="1"/>
      <c r="I702" s="1"/>
    </row>
    <row r="703" spans="8:9" ht="15.75" customHeight="1" x14ac:dyDescent="0.2">
      <c r="H703" s="1"/>
      <c r="I703" s="1"/>
    </row>
    <row r="704" spans="8:9" ht="15.75" customHeight="1" x14ac:dyDescent="0.2">
      <c r="H704" s="1"/>
      <c r="I704" s="1"/>
    </row>
    <row r="705" spans="8:9" ht="15.75" customHeight="1" x14ac:dyDescent="0.2">
      <c r="H705" s="1"/>
      <c r="I705" s="1"/>
    </row>
    <row r="706" spans="8:9" ht="15.75" customHeight="1" x14ac:dyDescent="0.2">
      <c r="H706" s="1"/>
      <c r="I706" s="1"/>
    </row>
    <row r="707" spans="8:9" ht="15.75" customHeight="1" x14ac:dyDescent="0.2">
      <c r="H707" s="1"/>
      <c r="I707" s="1"/>
    </row>
    <row r="708" spans="8:9" ht="15.75" customHeight="1" x14ac:dyDescent="0.2">
      <c r="H708" s="1"/>
      <c r="I708" s="1"/>
    </row>
    <row r="709" spans="8:9" ht="15.75" customHeight="1" x14ac:dyDescent="0.2">
      <c r="H709" s="1"/>
      <c r="I709" s="1"/>
    </row>
    <row r="710" spans="8:9" ht="15.75" customHeight="1" x14ac:dyDescent="0.2">
      <c r="H710" s="1"/>
      <c r="I710" s="1"/>
    </row>
    <row r="711" spans="8:9" ht="15.75" customHeight="1" x14ac:dyDescent="0.2">
      <c r="H711" s="1"/>
      <c r="I711" s="1"/>
    </row>
    <row r="712" spans="8:9" ht="15.75" customHeight="1" x14ac:dyDescent="0.2">
      <c r="H712" s="1"/>
      <c r="I712" s="1"/>
    </row>
    <row r="713" spans="8:9" ht="15.75" customHeight="1" x14ac:dyDescent="0.2">
      <c r="H713" s="1"/>
      <c r="I713" s="1"/>
    </row>
    <row r="714" spans="8:9" ht="15.75" customHeight="1" x14ac:dyDescent="0.2">
      <c r="H714" s="1"/>
      <c r="I714" s="1"/>
    </row>
    <row r="715" spans="8:9" ht="15.75" customHeight="1" x14ac:dyDescent="0.2">
      <c r="H715" s="1"/>
      <c r="I715" s="1"/>
    </row>
    <row r="716" spans="8:9" ht="15.75" customHeight="1" x14ac:dyDescent="0.2">
      <c r="H716" s="1"/>
      <c r="I716" s="1"/>
    </row>
    <row r="717" spans="8:9" ht="15.75" customHeight="1" x14ac:dyDescent="0.2">
      <c r="H717" s="1"/>
      <c r="I717" s="1"/>
    </row>
    <row r="718" spans="8:9" ht="15.75" customHeight="1" x14ac:dyDescent="0.2">
      <c r="H718" s="1"/>
      <c r="I718" s="1"/>
    </row>
    <row r="719" spans="8:9" ht="15.75" customHeight="1" x14ac:dyDescent="0.2">
      <c r="H719" s="1"/>
      <c r="I719" s="1"/>
    </row>
    <row r="720" spans="8:9" ht="15.75" customHeight="1" x14ac:dyDescent="0.2">
      <c r="H720" s="1"/>
      <c r="I720" s="1"/>
    </row>
    <row r="721" spans="8:9" ht="15.75" customHeight="1" x14ac:dyDescent="0.2">
      <c r="H721" s="1"/>
      <c r="I721" s="1"/>
    </row>
    <row r="722" spans="8:9" ht="15.75" customHeight="1" x14ac:dyDescent="0.2">
      <c r="H722" s="1"/>
      <c r="I722" s="1"/>
    </row>
    <row r="723" spans="8:9" ht="15.75" customHeight="1" x14ac:dyDescent="0.2">
      <c r="H723" s="1"/>
      <c r="I723" s="1"/>
    </row>
    <row r="724" spans="8:9" ht="15.75" customHeight="1" x14ac:dyDescent="0.2">
      <c r="H724" s="1"/>
      <c r="I724" s="1"/>
    </row>
    <row r="725" spans="8:9" ht="15.75" customHeight="1" x14ac:dyDescent="0.2">
      <c r="H725" s="1"/>
      <c r="I725" s="1"/>
    </row>
    <row r="726" spans="8:9" ht="15.75" customHeight="1" x14ac:dyDescent="0.2">
      <c r="H726" s="1"/>
      <c r="I726" s="1"/>
    </row>
    <row r="727" spans="8:9" ht="15.75" customHeight="1" x14ac:dyDescent="0.2">
      <c r="H727" s="1"/>
      <c r="I727" s="1"/>
    </row>
    <row r="728" spans="8:9" ht="15.75" customHeight="1" x14ac:dyDescent="0.2">
      <c r="H728" s="1"/>
      <c r="I728" s="1"/>
    </row>
    <row r="729" spans="8:9" ht="15.75" customHeight="1" x14ac:dyDescent="0.2">
      <c r="H729" s="1"/>
      <c r="I729" s="1"/>
    </row>
    <row r="730" spans="8:9" ht="15.75" customHeight="1" x14ac:dyDescent="0.2">
      <c r="H730" s="1"/>
      <c r="I730" s="1"/>
    </row>
    <row r="731" spans="8:9" ht="15.75" customHeight="1" x14ac:dyDescent="0.2">
      <c r="H731" s="1"/>
      <c r="I731" s="1"/>
    </row>
    <row r="732" spans="8:9" ht="15.75" customHeight="1" x14ac:dyDescent="0.2">
      <c r="H732" s="1"/>
      <c r="I732" s="1"/>
    </row>
    <row r="733" spans="8:9" ht="15.75" customHeight="1" x14ac:dyDescent="0.2">
      <c r="H733" s="1"/>
      <c r="I733" s="1"/>
    </row>
    <row r="734" spans="8:9" ht="15.75" customHeight="1" x14ac:dyDescent="0.2">
      <c r="H734" s="1"/>
      <c r="I734" s="1"/>
    </row>
    <row r="735" spans="8:9" ht="15.75" customHeight="1" x14ac:dyDescent="0.2">
      <c r="H735" s="1"/>
      <c r="I735" s="1"/>
    </row>
    <row r="736" spans="8:9" ht="15.75" customHeight="1" x14ac:dyDescent="0.2">
      <c r="H736" s="1"/>
      <c r="I736" s="1"/>
    </row>
    <row r="737" spans="8:9" ht="15.75" customHeight="1" x14ac:dyDescent="0.2">
      <c r="H737" s="1"/>
      <c r="I737" s="1"/>
    </row>
    <row r="738" spans="8:9" ht="15.75" customHeight="1" x14ac:dyDescent="0.2">
      <c r="H738" s="1"/>
      <c r="I738" s="1"/>
    </row>
    <row r="739" spans="8:9" ht="15.75" customHeight="1" x14ac:dyDescent="0.2">
      <c r="H739" s="1"/>
      <c r="I739" s="1"/>
    </row>
    <row r="740" spans="8:9" ht="15.75" customHeight="1" x14ac:dyDescent="0.2">
      <c r="H740" s="1"/>
      <c r="I740" s="1"/>
    </row>
    <row r="741" spans="8:9" ht="15.75" customHeight="1" x14ac:dyDescent="0.2">
      <c r="H741" s="1"/>
      <c r="I741" s="1"/>
    </row>
    <row r="742" spans="8:9" ht="15.75" customHeight="1" x14ac:dyDescent="0.2">
      <c r="H742" s="1"/>
      <c r="I742" s="1"/>
    </row>
    <row r="743" spans="8:9" ht="15.75" customHeight="1" x14ac:dyDescent="0.2">
      <c r="H743" s="1"/>
      <c r="I743" s="1"/>
    </row>
    <row r="744" spans="8:9" ht="15.75" customHeight="1" x14ac:dyDescent="0.2">
      <c r="H744" s="1"/>
      <c r="I744" s="1"/>
    </row>
    <row r="745" spans="8:9" ht="15.75" customHeight="1" x14ac:dyDescent="0.2">
      <c r="H745" s="1"/>
      <c r="I745" s="1"/>
    </row>
    <row r="746" spans="8:9" ht="15.75" customHeight="1" x14ac:dyDescent="0.2">
      <c r="H746" s="1"/>
      <c r="I746" s="1"/>
    </row>
    <row r="747" spans="8:9" ht="15.75" customHeight="1" x14ac:dyDescent="0.2">
      <c r="H747" s="1"/>
      <c r="I747" s="1"/>
    </row>
    <row r="748" spans="8:9" ht="15.75" customHeight="1" x14ac:dyDescent="0.2">
      <c r="H748" s="1"/>
      <c r="I748" s="1"/>
    </row>
    <row r="749" spans="8:9" ht="15.75" customHeight="1" x14ac:dyDescent="0.2">
      <c r="H749" s="1"/>
      <c r="I749" s="1"/>
    </row>
    <row r="750" spans="8:9" ht="15.75" customHeight="1" x14ac:dyDescent="0.2">
      <c r="H750" s="1"/>
      <c r="I750" s="1"/>
    </row>
    <row r="751" spans="8:9" ht="15.75" customHeight="1" x14ac:dyDescent="0.2">
      <c r="H751" s="1"/>
      <c r="I751" s="1"/>
    </row>
    <row r="752" spans="8:9" ht="15.75" customHeight="1" x14ac:dyDescent="0.2">
      <c r="H752" s="1"/>
      <c r="I752" s="1"/>
    </row>
    <row r="753" spans="8:9" ht="15.75" customHeight="1" x14ac:dyDescent="0.2">
      <c r="H753" s="1"/>
      <c r="I753" s="1"/>
    </row>
    <row r="754" spans="8:9" ht="15.75" customHeight="1" x14ac:dyDescent="0.2">
      <c r="H754" s="1"/>
      <c r="I754" s="1"/>
    </row>
    <row r="755" spans="8:9" ht="15.75" customHeight="1" x14ac:dyDescent="0.2">
      <c r="H755" s="1"/>
      <c r="I755" s="1"/>
    </row>
    <row r="756" spans="8:9" ht="15.75" customHeight="1" x14ac:dyDescent="0.2">
      <c r="H756" s="1"/>
      <c r="I756" s="1"/>
    </row>
    <row r="757" spans="8:9" ht="15.75" customHeight="1" x14ac:dyDescent="0.2">
      <c r="H757" s="1"/>
      <c r="I757" s="1"/>
    </row>
    <row r="758" spans="8:9" ht="15.75" customHeight="1" x14ac:dyDescent="0.2">
      <c r="H758" s="1"/>
      <c r="I758" s="1"/>
    </row>
    <row r="759" spans="8:9" ht="15.75" customHeight="1" x14ac:dyDescent="0.2">
      <c r="H759" s="1"/>
      <c r="I759" s="1"/>
    </row>
    <row r="760" spans="8:9" ht="15.75" customHeight="1" x14ac:dyDescent="0.2">
      <c r="H760" s="1"/>
      <c r="I760" s="1"/>
    </row>
    <row r="761" spans="8:9" ht="15.75" customHeight="1" x14ac:dyDescent="0.2">
      <c r="H761" s="1"/>
      <c r="I761" s="1"/>
    </row>
    <row r="762" spans="8:9" ht="15.75" customHeight="1" x14ac:dyDescent="0.2">
      <c r="H762" s="1"/>
      <c r="I762" s="1"/>
    </row>
    <row r="763" spans="8:9" ht="15.75" customHeight="1" x14ac:dyDescent="0.2">
      <c r="H763" s="1"/>
      <c r="I763" s="1"/>
    </row>
    <row r="764" spans="8:9" ht="15.75" customHeight="1" x14ac:dyDescent="0.2">
      <c r="H764" s="1"/>
      <c r="I764" s="1"/>
    </row>
    <row r="765" spans="8:9" ht="15.75" customHeight="1" x14ac:dyDescent="0.2">
      <c r="H765" s="1"/>
      <c r="I765" s="1"/>
    </row>
    <row r="766" spans="8:9" ht="15.75" customHeight="1" x14ac:dyDescent="0.2">
      <c r="H766" s="1"/>
      <c r="I766" s="1"/>
    </row>
    <row r="767" spans="8:9" ht="15.75" customHeight="1" x14ac:dyDescent="0.2">
      <c r="H767" s="1"/>
      <c r="I767" s="1"/>
    </row>
    <row r="768" spans="8:9" ht="15.75" customHeight="1" x14ac:dyDescent="0.2">
      <c r="H768" s="1"/>
      <c r="I768" s="1"/>
    </row>
    <row r="769" spans="8:9" ht="15.75" customHeight="1" x14ac:dyDescent="0.2">
      <c r="H769" s="1"/>
      <c r="I769" s="1"/>
    </row>
    <row r="770" spans="8:9" ht="15.75" customHeight="1" x14ac:dyDescent="0.2">
      <c r="H770" s="1"/>
      <c r="I770" s="1"/>
    </row>
    <row r="771" spans="8:9" ht="15.75" customHeight="1" x14ac:dyDescent="0.2">
      <c r="H771" s="1"/>
      <c r="I771" s="1"/>
    </row>
    <row r="772" spans="8:9" ht="15.75" customHeight="1" x14ac:dyDescent="0.2">
      <c r="H772" s="1"/>
      <c r="I772" s="1"/>
    </row>
    <row r="773" spans="8:9" ht="15.75" customHeight="1" x14ac:dyDescent="0.2">
      <c r="H773" s="1"/>
      <c r="I773" s="1"/>
    </row>
    <row r="774" spans="8:9" ht="15.75" customHeight="1" x14ac:dyDescent="0.2">
      <c r="H774" s="1"/>
      <c r="I774" s="1"/>
    </row>
    <row r="775" spans="8:9" ht="15.75" customHeight="1" x14ac:dyDescent="0.2">
      <c r="H775" s="1"/>
      <c r="I775" s="1"/>
    </row>
    <row r="776" spans="8:9" ht="15.75" customHeight="1" x14ac:dyDescent="0.2">
      <c r="H776" s="1"/>
      <c r="I776" s="1"/>
    </row>
    <row r="777" spans="8:9" ht="15.75" customHeight="1" x14ac:dyDescent="0.2">
      <c r="H777" s="1"/>
      <c r="I777" s="1"/>
    </row>
    <row r="778" spans="8:9" ht="15.75" customHeight="1" x14ac:dyDescent="0.2">
      <c r="H778" s="1"/>
      <c r="I778" s="1"/>
    </row>
    <row r="779" spans="8:9" ht="15.75" customHeight="1" x14ac:dyDescent="0.2">
      <c r="H779" s="1"/>
      <c r="I779" s="1"/>
    </row>
    <row r="780" spans="8:9" ht="15.75" customHeight="1" x14ac:dyDescent="0.2">
      <c r="H780" s="1"/>
      <c r="I780" s="1"/>
    </row>
    <row r="781" spans="8:9" ht="15.75" customHeight="1" x14ac:dyDescent="0.2">
      <c r="H781" s="1"/>
      <c r="I781" s="1"/>
    </row>
    <row r="782" spans="8:9" ht="15.75" customHeight="1" x14ac:dyDescent="0.2">
      <c r="H782" s="1"/>
      <c r="I782" s="1"/>
    </row>
    <row r="783" spans="8:9" ht="15.75" customHeight="1" x14ac:dyDescent="0.2">
      <c r="H783" s="1"/>
      <c r="I783" s="1"/>
    </row>
    <row r="784" spans="8:9" ht="15.75" customHeight="1" x14ac:dyDescent="0.2">
      <c r="H784" s="1"/>
      <c r="I784" s="1"/>
    </row>
    <row r="785" spans="8:9" ht="15.75" customHeight="1" x14ac:dyDescent="0.2">
      <c r="H785" s="1"/>
      <c r="I785" s="1"/>
    </row>
    <row r="786" spans="8:9" ht="15.75" customHeight="1" x14ac:dyDescent="0.2">
      <c r="H786" s="1"/>
      <c r="I786" s="1"/>
    </row>
    <row r="787" spans="8:9" ht="15.75" customHeight="1" x14ac:dyDescent="0.2">
      <c r="H787" s="1"/>
      <c r="I787" s="1"/>
    </row>
    <row r="788" spans="8:9" ht="15.75" customHeight="1" x14ac:dyDescent="0.2">
      <c r="H788" s="1"/>
      <c r="I788" s="1"/>
    </row>
    <row r="789" spans="8:9" ht="15.75" customHeight="1" x14ac:dyDescent="0.2">
      <c r="H789" s="1"/>
      <c r="I789" s="1"/>
    </row>
    <row r="790" spans="8:9" ht="15.75" customHeight="1" x14ac:dyDescent="0.2">
      <c r="H790" s="1"/>
      <c r="I790" s="1"/>
    </row>
    <row r="791" spans="8:9" ht="15.75" customHeight="1" x14ac:dyDescent="0.2">
      <c r="H791" s="1"/>
      <c r="I791" s="1"/>
    </row>
    <row r="792" spans="8:9" ht="15.75" customHeight="1" x14ac:dyDescent="0.2">
      <c r="H792" s="1"/>
      <c r="I792" s="1"/>
    </row>
    <row r="793" spans="8:9" ht="15.75" customHeight="1" x14ac:dyDescent="0.2">
      <c r="H793" s="1"/>
      <c r="I793" s="1"/>
    </row>
    <row r="794" spans="8:9" ht="15.75" customHeight="1" x14ac:dyDescent="0.2">
      <c r="H794" s="1"/>
      <c r="I794" s="1"/>
    </row>
    <row r="795" spans="8:9" ht="15.75" customHeight="1" x14ac:dyDescent="0.2">
      <c r="H795" s="1"/>
      <c r="I795" s="1"/>
    </row>
    <row r="796" spans="8:9" ht="15.75" customHeight="1" x14ac:dyDescent="0.2">
      <c r="H796" s="1"/>
      <c r="I796" s="1"/>
    </row>
    <row r="797" spans="8:9" ht="15.75" customHeight="1" x14ac:dyDescent="0.2">
      <c r="H797" s="1"/>
      <c r="I797" s="1"/>
    </row>
    <row r="798" spans="8:9" ht="15.75" customHeight="1" x14ac:dyDescent="0.2">
      <c r="H798" s="1"/>
      <c r="I798" s="1"/>
    </row>
    <row r="799" spans="8:9" ht="15.75" customHeight="1" x14ac:dyDescent="0.2">
      <c r="H799" s="1"/>
      <c r="I799" s="1"/>
    </row>
    <row r="800" spans="8:9" ht="15.75" customHeight="1" x14ac:dyDescent="0.2">
      <c r="H800" s="1"/>
      <c r="I800" s="1"/>
    </row>
    <row r="801" spans="8:9" ht="15.75" customHeight="1" x14ac:dyDescent="0.2">
      <c r="H801" s="1"/>
      <c r="I801" s="1"/>
    </row>
    <row r="802" spans="8:9" ht="15.75" customHeight="1" x14ac:dyDescent="0.2">
      <c r="H802" s="1"/>
      <c r="I802" s="1"/>
    </row>
    <row r="803" spans="8:9" ht="15.75" customHeight="1" x14ac:dyDescent="0.2">
      <c r="H803" s="1"/>
      <c r="I803" s="1"/>
    </row>
    <row r="804" spans="8:9" ht="15.75" customHeight="1" x14ac:dyDescent="0.2">
      <c r="H804" s="1"/>
      <c r="I804" s="1"/>
    </row>
    <row r="805" spans="8:9" ht="15.75" customHeight="1" x14ac:dyDescent="0.2">
      <c r="H805" s="1"/>
      <c r="I805" s="1"/>
    </row>
    <row r="806" spans="8:9" ht="15.75" customHeight="1" x14ac:dyDescent="0.2">
      <c r="H806" s="1"/>
      <c r="I806" s="1"/>
    </row>
    <row r="807" spans="8:9" ht="15.75" customHeight="1" x14ac:dyDescent="0.2">
      <c r="H807" s="1"/>
      <c r="I807" s="1"/>
    </row>
    <row r="808" spans="8:9" ht="15.75" customHeight="1" x14ac:dyDescent="0.2">
      <c r="H808" s="1"/>
      <c r="I808" s="1"/>
    </row>
    <row r="809" spans="8:9" ht="15.75" customHeight="1" x14ac:dyDescent="0.2">
      <c r="H809" s="1"/>
      <c r="I809" s="1"/>
    </row>
    <row r="810" spans="8:9" ht="15.75" customHeight="1" x14ac:dyDescent="0.2">
      <c r="H810" s="1"/>
      <c r="I810" s="1"/>
    </row>
    <row r="811" spans="8:9" ht="15.75" customHeight="1" x14ac:dyDescent="0.2">
      <c r="H811" s="1"/>
      <c r="I811" s="1"/>
    </row>
    <row r="812" spans="8:9" ht="15.75" customHeight="1" x14ac:dyDescent="0.2">
      <c r="H812" s="1"/>
      <c r="I812" s="1"/>
    </row>
    <row r="813" spans="8:9" ht="15.75" customHeight="1" x14ac:dyDescent="0.2">
      <c r="H813" s="1"/>
      <c r="I813" s="1"/>
    </row>
    <row r="814" spans="8:9" ht="15.75" customHeight="1" x14ac:dyDescent="0.2">
      <c r="H814" s="1"/>
      <c r="I814" s="1"/>
    </row>
    <row r="815" spans="8:9" ht="15.75" customHeight="1" x14ac:dyDescent="0.2">
      <c r="H815" s="1"/>
      <c r="I815" s="1"/>
    </row>
    <row r="816" spans="8:9" ht="15.75" customHeight="1" x14ac:dyDescent="0.2">
      <c r="H816" s="1"/>
      <c r="I816" s="1"/>
    </row>
    <row r="817" spans="8:9" ht="15.75" customHeight="1" x14ac:dyDescent="0.2">
      <c r="H817" s="1"/>
      <c r="I817" s="1"/>
    </row>
    <row r="818" spans="8:9" ht="15.75" customHeight="1" x14ac:dyDescent="0.2">
      <c r="H818" s="1"/>
      <c r="I818" s="1"/>
    </row>
    <row r="819" spans="8:9" ht="15.75" customHeight="1" x14ac:dyDescent="0.2">
      <c r="H819" s="1"/>
      <c r="I819" s="1"/>
    </row>
    <row r="820" spans="8:9" ht="15.75" customHeight="1" x14ac:dyDescent="0.2">
      <c r="H820" s="1"/>
      <c r="I820" s="1"/>
    </row>
    <row r="821" spans="8:9" ht="15.75" customHeight="1" x14ac:dyDescent="0.2">
      <c r="H821" s="1"/>
      <c r="I821" s="1"/>
    </row>
    <row r="822" spans="8:9" ht="15.75" customHeight="1" x14ac:dyDescent="0.2">
      <c r="H822" s="1"/>
      <c r="I822" s="1"/>
    </row>
    <row r="823" spans="8:9" ht="15.75" customHeight="1" x14ac:dyDescent="0.2">
      <c r="H823" s="1"/>
      <c r="I823" s="1"/>
    </row>
    <row r="824" spans="8:9" ht="15.75" customHeight="1" x14ac:dyDescent="0.2">
      <c r="H824" s="1"/>
      <c r="I824" s="1"/>
    </row>
    <row r="825" spans="8:9" ht="15.75" customHeight="1" x14ac:dyDescent="0.2">
      <c r="H825" s="1"/>
      <c r="I825" s="1"/>
    </row>
    <row r="826" spans="8:9" ht="15.75" customHeight="1" x14ac:dyDescent="0.2">
      <c r="H826" s="1"/>
      <c r="I826" s="1"/>
    </row>
    <row r="827" spans="8:9" ht="15.75" customHeight="1" x14ac:dyDescent="0.2">
      <c r="H827" s="1"/>
      <c r="I827" s="1"/>
    </row>
    <row r="828" spans="8:9" ht="15.75" customHeight="1" x14ac:dyDescent="0.2">
      <c r="H828" s="1"/>
      <c r="I828" s="1"/>
    </row>
    <row r="829" spans="8:9" ht="15.75" customHeight="1" x14ac:dyDescent="0.2">
      <c r="H829" s="1"/>
      <c r="I829" s="1"/>
    </row>
    <row r="830" spans="8:9" ht="15.75" customHeight="1" x14ac:dyDescent="0.2">
      <c r="H830" s="1"/>
      <c r="I830" s="1"/>
    </row>
    <row r="831" spans="8:9" ht="15.75" customHeight="1" x14ac:dyDescent="0.2">
      <c r="H831" s="1"/>
      <c r="I831" s="1"/>
    </row>
    <row r="832" spans="8:9" ht="15.75" customHeight="1" x14ac:dyDescent="0.2">
      <c r="H832" s="1"/>
      <c r="I832" s="1"/>
    </row>
    <row r="833" spans="8:9" ht="15.75" customHeight="1" x14ac:dyDescent="0.2">
      <c r="H833" s="1"/>
      <c r="I833" s="1"/>
    </row>
    <row r="834" spans="8:9" ht="15.75" customHeight="1" x14ac:dyDescent="0.2">
      <c r="H834" s="1"/>
      <c r="I834" s="1"/>
    </row>
    <row r="835" spans="8:9" ht="15.75" customHeight="1" x14ac:dyDescent="0.2">
      <c r="H835" s="1"/>
      <c r="I835" s="1"/>
    </row>
    <row r="836" spans="8:9" ht="15.75" customHeight="1" x14ac:dyDescent="0.2">
      <c r="H836" s="1"/>
      <c r="I836" s="1"/>
    </row>
    <row r="837" spans="8:9" ht="15.75" customHeight="1" x14ac:dyDescent="0.2">
      <c r="H837" s="1"/>
      <c r="I837" s="1"/>
    </row>
    <row r="838" spans="8:9" ht="15.75" customHeight="1" x14ac:dyDescent="0.2">
      <c r="H838" s="1"/>
      <c r="I838" s="1"/>
    </row>
    <row r="839" spans="8:9" ht="15.75" customHeight="1" x14ac:dyDescent="0.2">
      <c r="H839" s="1"/>
      <c r="I839" s="1"/>
    </row>
    <row r="840" spans="8:9" ht="15.75" customHeight="1" x14ac:dyDescent="0.2">
      <c r="H840" s="1"/>
      <c r="I840" s="1"/>
    </row>
    <row r="841" spans="8:9" ht="15.75" customHeight="1" x14ac:dyDescent="0.2">
      <c r="H841" s="1"/>
      <c r="I841" s="1"/>
    </row>
    <row r="842" spans="8:9" ht="15.75" customHeight="1" x14ac:dyDescent="0.2">
      <c r="H842" s="1"/>
      <c r="I842" s="1"/>
    </row>
    <row r="843" spans="8:9" ht="15.75" customHeight="1" x14ac:dyDescent="0.2">
      <c r="H843" s="1"/>
      <c r="I843" s="1"/>
    </row>
    <row r="844" spans="8:9" ht="15.75" customHeight="1" x14ac:dyDescent="0.2">
      <c r="H844" s="1"/>
      <c r="I844" s="1"/>
    </row>
    <row r="845" spans="8:9" ht="15.75" customHeight="1" x14ac:dyDescent="0.2">
      <c r="H845" s="1"/>
      <c r="I845" s="1"/>
    </row>
    <row r="846" spans="8:9" ht="15.75" customHeight="1" x14ac:dyDescent="0.2">
      <c r="H846" s="1"/>
      <c r="I846" s="1"/>
    </row>
    <row r="847" spans="8:9" ht="15.75" customHeight="1" x14ac:dyDescent="0.2">
      <c r="H847" s="1"/>
      <c r="I847" s="1"/>
    </row>
    <row r="848" spans="8:9" ht="15.75" customHeight="1" x14ac:dyDescent="0.2">
      <c r="H848" s="1"/>
      <c r="I848" s="1"/>
    </row>
    <row r="849" spans="8:9" ht="15.75" customHeight="1" x14ac:dyDescent="0.2">
      <c r="H849" s="1"/>
      <c r="I849" s="1"/>
    </row>
    <row r="850" spans="8:9" ht="15.75" customHeight="1" x14ac:dyDescent="0.2">
      <c r="H850" s="1"/>
      <c r="I850" s="1"/>
    </row>
    <row r="851" spans="8:9" ht="15.75" customHeight="1" x14ac:dyDescent="0.2">
      <c r="H851" s="1"/>
      <c r="I851" s="1"/>
    </row>
    <row r="852" spans="8:9" ht="15.75" customHeight="1" x14ac:dyDescent="0.2">
      <c r="H852" s="1"/>
      <c r="I852" s="1"/>
    </row>
    <row r="853" spans="8:9" ht="15.75" customHeight="1" x14ac:dyDescent="0.2">
      <c r="H853" s="1"/>
      <c r="I853" s="1"/>
    </row>
    <row r="854" spans="8:9" ht="15.75" customHeight="1" x14ac:dyDescent="0.2">
      <c r="H854" s="1"/>
      <c r="I854" s="1"/>
    </row>
    <row r="855" spans="8:9" ht="15.75" customHeight="1" x14ac:dyDescent="0.2">
      <c r="H855" s="1"/>
      <c r="I855" s="1"/>
    </row>
    <row r="856" spans="8:9" ht="15.75" customHeight="1" x14ac:dyDescent="0.2">
      <c r="H856" s="1"/>
      <c r="I856" s="1"/>
    </row>
    <row r="857" spans="8:9" ht="15.75" customHeight="1" x14ac:dyDescent="0.2">
      <c r="H857" s="1"/>
      <c r="I857" s="1"/>
    </row>
    <row r="858" spans="8:9" ht="15.75" customHeight="1" x14ac:dyDescent="0.2">
      <c r="H858" s="1"/>
      <c r="I858" s="1"/>
    </row>
    <row r="859" spans="8:9" ht="15.75" customHeight="1" x14ac:dyDescent="0.2">
      <c r="H859" s="1"/>
      <c r="I859" s="1"/>
    </row>
    <row r="860" spans="8:9" ht="15.75" customHeight="1" x14ac:dyDescent="0.2">
      <c r="H860" s="1"/>
      <c r="I860" s="1"/>
    </row>
    <row r="861" spans="8:9" ht="15.75" customHeight="1" x14ac:dyDescent="0.2">
      <c r="H861" s="1"/>
      <c r="I861" s="1"/>
    </row>
    <row r="862" spans="8:9" ht="15.75" customHeight="1" x14ac:dyDescent="0.2">
      <c r="H862" s="1"/>
      <c r="I862" s="1"/>
    </row>
    <row r="863" spans="8:9" ht="15.75" customHeight="1" x14ac:dyDescent="0.2">
      <c r="H863" s="1"/>
      <c r="I863" s="1"/>
    </row>
    <row r="864" spans="8:9" ht="15.75" customHeight="1" x14ac:dyDescent="0.2">
      <c r="H864" s="1"/>
      <c r="I864" s="1"/>
    </row>
    <row r="865" spans="8:9" ht="15.75" customHeight="1" x14ac:dyDescent="0.2">
      <c r="H865" s="1"/>
      <c r="I865" s="1"/>
    </row>
    <row r="866" spans="8:9" ht="15.75" customHeight="1" x14ac:dyDescent="0.2">
      <c r="H866" s="1"/>
      <c r="I866" s="1"/>
    </row>
    <row r="867" spans="8:9" ht="15.75" customHeight="1" x14ac:dyDescent="0.2">
      <c r="H867" s="1"/>
      <c r="I867" s="1"/>
    </row>
    <row r="868" spans="8:9" ht="15.75" customHeight="1" x14ac:dyDescent="0.2">
      <c r="H868" s="1"/>
      <c r="I868" s="1"/>
    </row>
    <row r="869" spans="8:9" ht="15.75" customHeight="1" x14ac:dyDescent="0.2">
      <c r="H869" s="1"/>
      <c r="I869" s="1"/>
    </row>
    <row r="870" spans="8:9" ht="15.75" customHeight="1" x14ac:dyDescent="0.2">
      <c r="H870" s="1"/>
      <c r="I870" s="1"/>
    </row>
    <row r="871" spans="8:9" ht="15.75" customHeight="1" x14ac:dyDescent="0.2">
      <c r="H871" s="1"/>
      <c r="I871" s="1"/>
    </row>
    <row r="872" spans="8:9" ht="15.75" customHeight="1" x14ac:dyDescent="0.2">
      <c r="H872" s="1"/>
      <c r="I872" s="1"/>
    </row>
    <row r="873" spans="8:9" ht="15.75" customHeight="1" x14ac:dyDescent="0.2">
      <c r="H873" s="1"/>
      <c r="I873" s="1"/>
    </row>
    <row r="874" spans="8:9" ht="15.75" customHeight="1" x14ac:dyDescent="0.2">
      <c r="H874" s="1"/>
      <c r="I874" s="1"/>
    </row>
    <row r="875" spans="8:9" ht="15.75" customHeight="1" x14ac:dyDescent="0.2">
      <c r="H875" s="1"/>
      <c r="I875" s="1"/>
    </row>
    <row r="876" spans="8:9" ht="15.75" customHeight="1" x14ac:dyDescent="0.2">
      <c r="H876" s="1"/>
      <c r="I876" s="1"/>
    </row>
    <row r="877" spans="8:9" ht="15.75" customHeight="1" x14ac:dyDescent="0.2">
      <c r="H877" s="1"/>
      <c r="I877" s="1"/>
    </row>
    <row r="878" spans="8:9" ht="15.75" customHeight="1" x14ac:dyDescent="0.2">
      <c r="H878" s="1"/>
      <c r="I878" s="1"/>
    </row>
    <row r="879" spans="8:9" ht="15.75" customHeight="1" x14ac:dyDescent="0.2">
      <c r="H879" s="1"/>
      <c r="I879" s="1"/>
    </row>
    <row r="880" spans="8:9" ht="15.75" customHeight="1" x14ac:dyDescent="0.2">
      <c r="H880" s="1"/>
      <c r="I880" s="1"/>
    </row>
    <row r="881" spans="8:9" ht="15.75" customHeight="1" x14ac:dyDescent="0.2">
      <c r="H881" s="1"/>
      <c r="I881" s="1"/>
    </row>
    <row r="882" spans="8:9" ht="15.75" customHeight="1" x14ac:dyDescent="0.2">
      <c r="H882" s="1"/>
      <c r="I882" s="1"/>
    </row>
    <row r="883" spans="8:9" ht="15.75" customHeight="1" x14ac:dyDescent="0.2">
      <c r="H883" s="1"/>
      <c r="I883" s="1"/>
    </row>
    <row r="884" spans="8:9" ht="15.75" customHeight="1" x14ac:dyDescent="0.2">
      <c r="H884" s="1"/>
      <c r="I884" s="1"/>
    </row>
    <row r="885" spans="8:9" ht="15.75" customHeight="1" x14ac:dyDescent="0.2">
      <c r="H885" s="1"/>
      <c r="I885" s="1"/>
    </row>
    <row r="886" spans="8:9" ht="15.75" customHeight="1" x14ac:dyDescent="0.2">
      <c r="H886" s="1"/>
      <c r="I886" s="1"/>
    </row>
    <row r="887" spans="8:9" ht="15.75" customHeight="1" x14ac:dyDescent="0.2">
      <c r="H887" s="1"/>
      <c r="I887" s="1"/>
    </row>
    <row r="888" spans="8:9" ht="15.75" customHeight="1" x14ac:dyDescent="0.2">
      <c r="H888" s="1"/>
      <c r="I888" s="1"/>
    </row>
    <row r="889" spans="8:9" ht="15.75" customHeight="1" x14ac:dyDescent="0.2">
      <c r="H889" s="1"/>
      <c r="I889" s="1"/>
    </row>
    <row r="890" spans="8:9" ht="15.75" customHeight="1" x14ac:dyDescent="0.2">
      <c r="H890" s="1"/>
      <c r="I890" s="1"/>
    </row>
    <row r="891" spans="8:9" ht="15.75" customHeight="1" x14ac:dyDescent="0.2">
      <c r="H891" s="1"/>
      <c r="I891" s="1"/>
    </row>
    <row r="892" spans="8:9" ht="15.75" customHeight="1" x14ac:dyDescent="0.2">
      <c r="H892" s="1"/>
      <c r="I892" s="1"/>
    </row>
    <row r="893" spans="8:9" ht="15.75" customHeight="1" x14ac:dyDescent="0.2">
      <c r="H893" s="1"/>
      <c r="I893" s="1"/>
    </row>
    <row r="894" spans="8:9" ht="15.75" customHeight="1" x14ac:dyDescent="0.2">
      <c r="H894" s="1"/>
      <c r="I894" s="1"/>
    </row>
    <row r="895" spans="8:9" ht="15.75" customHeight="1" x14ac:dyDescent="0.2">
      <c r="H895" s="1"/>
      <c r="I895" s="1"/>
    </row>
    <row r="896" spans="8:9" ht="15.75" customHeight="1" x14ac:dyDescent="0.2">
      <c r="H896" s="1"/>
      <c r="I896" s="1"/>
    </row>
    <row r="897" spans="8:9" ht="15.75" customHeight="1" x14ac:dyDescent="0.2">
      <c r="H897" s="1"/>
      <c r="I897" s="1"/>
    </row>
    <row r="898" spans="8:9" ht="15.75" customHeight="1" x14ac:dyDescent="0.2">
      <c r="H898" s="1"/>
      <c r="I898" s="1"/>
    </row>
    <row r="899" spans="8:9" ht="15.75" customHeight="1" x14ac:dyDescent="0.2">
      <c r="H899" s="1"/>
      <c r="I899" s="1"/>
    </row>
    <row r="900" spans="8:9" ht="15.75" customHeight="1" x14ac:dyDescent="0.2">
      <c r="H900" s="1"/>
      <c r="I900" s="1"/>
    </row>
    <row r="901" spans="8:9" ht="15.75" customHeight="1" x14ac:dyDescent="0.2">
      <c r="H901" s="1"/>
      <c r="I901" s="1"/>
    </row>
    <row r="902" spans="8:9" ht="15.75" customHeight="1" x14ac:dyDescent="0.2">
      <c r="H902" s="1"/>
      <c r="I902" s="1"/>
    </row>
    <row r="903" spans="8:9" ht="15.75" customHeight="1" x14ac:dyDescent="0.2">
      <c r="H903" s="1"/>
      <c r="I903" s="1"/>
    </row>
    <row r="904" spans="8:9" ht="15.75" customHeight="1" x14ac:dyDescent="0.2">
      <c r="H904" s="1"/>
      <c r="I904" s="1"/>
    </row>
    <row r="905" spans="8:9" ht="15.75" customHeight="1" x14ac:dyDescent="0.2">
      <c r="H905" s="1"/>
      <c r="I905" s="1"/>
    </row>
    <row r="906" spans="8:9" ht="15.75" customHeight="1" x14ac:dyDescent="0.2">
      <c r="H906" s="1"/>
      <c r="I906" s="1"/>
    </row>
    <row r="907" spans="8:9" ht="15.75" customHeight="1" x14ac:dyDescent="0.2">
      <c r="H907" s="1"/>
      <c r="I907" s="1"/>
    </row>
    <row r="908" spans="8:9" ht="15.75" customHeight="1" x14ac:dyDescent="0.2">
      <c r="H908" s="1"/>
      <c r="I908" s="1"/>
    </row>
    <row r="909" spans="8:9" ht="15.75" customHeight="1" x14ac:dyDescent="0.2">
      <c r="H909" s="1"/>
      <c r="I909" s="1"/>
    </row>
    <row r="910" spans="8:9" ht="15.75" customHeight="1" x14ac:dyDescent="0.2">
      <c r="H910" s="1"/>
      <c r="I910" s="1"/>
    </row>
    <row r="911" spans="8:9" ht="15.75" customHeight="1" x14ac:dyDescent="0.2">
      <c r="H911" s="1"/>
      <c r="I911" s="1"/>
    </row>
    <row r="912" spans="8:9" ht="15.75" customHeight="1" x14ac:dyDescent="0.2">
      <c r="H912" s="1"/>
      <c r="I912" s="1"/>
    </row>
    <row r="913" spans="8:9" ht="15.75" customHeight="1" x14ac:dyDescent="0.2">
      <c r="H913" s="1"/>
      <c r="I913" s="1"/>
    </row>
    <row r="914" spans="8:9" ht="15.75" customHeight="1" x14ac:dyDescent="0.2">
      <c r="H914" s="1"/>
      <c r="I914" s="1"/>
    </row>
    <row r="915" spans="8:9" ht="15.75" customHeight="1" x14ac:dyDescent="0.2">
      <c r="H915" s="1"/>
      <c r="I915" s="1"/>
    </row>
    <row r="916" spans="8:9" ht="15.75" customHeight="1" x14ac:dyDescent="0.2">
      <c r="H916" s="1"/>
      <c r="I916" s="1"/>
    </row>
    <row r="917" spans="8:9" ht="15.75" customHeight="1" x14ac:dyDescent="0.2">
      <c r="H917" s="1"/>
      <c r="I917" s="1"/>
    </row>
    <row r="918" spans="8:9" ht="15.75" customHeight="1" x14ac:dyDescent="0.2">
      <c r="H918" s="1"/>
      <c r="I918" s="1"/>
    </row>
    <row r="919" spans="8:9" ht="15.75" customHeight="1" x14ac:dyDescent="0.2">
      <c r="H919" s="1"/>
      <c r="I919" s="1"/>
    </row>
    <row r="920" spans="8:9" ht="15.75" customHeight="1" x14ac:dyDescent="0.2">
      <c r="H920" s="1"/>
      <c r="I920" s="1"/>
    </row>
    <row r="921" spans="8:9" ht="15.75" customHeight="1" x14ac:dyDescent="0.2">
      <c r="H921" s="1"/>
      <c r="I921" s="1"/>
    </row>
    <row r="922" spans="8:9" ht="15.75" customHeight="1" x14ac:dyDescent="0.2">
      <c r="H922" s="1"/>
      <c r="I922" s="1"/>
    </row>
    <row r="923" spans="8:9" ht="15.75" customHeight="1" x14ac:dyDescent="0.2">
      <c r="H923" s="1"/>
      <c r="I923" s="1"/>
    </row>
    <row r="924" spans="8:9" ht="15.75" customHeight="1" x14ac:dyDescent="0.2">
      <c r="H924" s="1"/>
      <c r="I924" s="1"/>
    </row>
    <row r="925" spans="8:9" ht="15.75" customHeight="1" x14ac:dyDescent="0.2">
      <c r="H925" s="1"/>
      <c r="I925" s="1"/>
    </row>
    <row r="926" spans="8:9" ht="15.75" customHeight="1" x14ac:dyDescent="0.2">
      <c r="H926" s="1"/>
      <c r="I926" s="1"/>
    </row>
    <row r="927" spans="8:9" ht="15.75" customHeight="1" x14ac:dyDescent="0.2">
      <c r="H927" s="1"/>
      <c r="I927" s="1"/>
    </row>
    <row r="928" spans="8:9" ht="15.75" customHeight="1" x14ac:dyDescent="0.2">
      <c r="H928" s="1"/>
      <c r="I928" s="1"/>
    </row>
    <row r="929" spans="8:9" ht="15.75" customHeight="1" x14ac:dyDescent="0.2">
      <c r="H929" s="1"/>
      <c r="I929" s="1"/>
    </row>
    <row r="930" spans="8:9" ht="15.75" customHeight="1" x14ac:dyDescent="0.2">
      <c r="H930" s="1"/>
      <c r="I930" s="1"/>
    </row>
    <row r="931" spans="8:9" ht="15.75" customHeight="1" x14ac:dyDescent="0.2">
      <c r="H931" s="1"/>
      <c r="I931" s="1"/>
    </row>
    <row r="932" spans="8:9" ht="15.75" customHeight="1" x14ac:dyDescent="0.2">
      <c r="H932" s="1"/>
      <c r="I932" s="1"/>
    </row>
    <row r="933" spans="8:9" ht="15.75" customHeight="1" x14ac:dyDescent="0.2">
      <c r="H933" s="1"/>
      <c r="I933" s="1"/>
    </row>
    <row r="934" spans="8:9" ht="15.75" customHeight="1" x14ac:dyDescent="0.2">
      <c r="H934" s="1"/>
      <c r="I934" s="1"/>
    </row>
    <row r="935" spans="8:9" ht="15.75" customHeight="1" x14ac:dyDescent="0.2">
      <c r="H935" s="1"/>
      <c r="I935" s="1"/>
    </row>
    <row r="936" spans="8:9" ht="15.75" customHeight="1" x14ac:dyDescent="0.2">
      <c r="H936" s="1"/>
      <c r="I936" s="1"/>
    </row>
    <row r="937" spans="8:9" ht="15.75" customHeight="1" x14ac:dyDescent="0.2">
      <c r="H937" s="1"/>
      <c r="I937" s="1"/>
    </row>
    <row r="938" spans="8:9" ht="15.75" customHeight="1" x14ac:dyDescent="0.2">
      <c r="H938" s="1"/>
      <c r="I938" s="1"/>
    </row>
    <row r="939" spans="8:9" ht="15.75" customHeight="1" x14ac:dyDescent="0.2">
      <c r="H939" s="1"/>
      <c r="I939" s="1"/>
    </row>
    <row r="940" spans="8:9" ht="15.75" customHeight="1" x14ac:dyDescent="0.2">
      <c r="H940" s="1"/>
      <c r="I940" s="1"/>
    </row>
    <row r="941" spans="8:9" ht="15.75" customHeight="1" x14ac:dyDescent="0.2">
      <c r="H941" s="1"/>
      <c r="I941" s="1"/>
    </row>
    <row r="942" spans="8:9" ht="15.75" customHeight="1" x14ac:dyDescent="0.2">
      <c r="H942" s="1"/>
      <c r="I942" s="1"/>
    </row>
    <row r="943" spans="8:9" ht="15.75" customHeight="1" x14ac:dyDescent="0.2">
      <c r="H943" s="1"/>
      <c r="I943" s="1"/>
    </row>
    <row r="944" spans="8:9" ht="15.75" customHeight="1" x14ac:dyDescent="0.2">
      <c r="H944" s="1"/>
      <c r="I944" s="1"/>
    </row>
    <row r="945" spans="8:9" ht="15.75" customHeight="1" x14ac:dyDescent="0.2">
      <c r="H945" s="1"/>
      <c r="I945" s="1"/>
    </row>
    <row r="946" spans="8:9" ht="15.75" customHeight="1" x14ac:dyDescent="0.2">
      <c r="H946" s="1"/>
      <c r="I946" s="1"/>
    </row>
    <row r="947" spans="8:9" ht="15.75" customHeight="1" x14ac:dyDescent="0.2">
      <c r="H947" s="1"/>
      <c r="I947" s="1"/>
    </row>
    <row r="948" spans="8:9" ht="15.75" customHeight="1" x14ac:dyDescent="0.2">
      <c r="H948" s="1"/>
      <c r="I948" s="1"/>
    </row>
    <row r="949" spans="8:9" ht="15.75" customHeight="1" x14ac:dyDescent="0.2">
      <c r="H949" s="1"/>
      <c r="I949" s="1"/>
    </row>
    <row r="950" spans="8:9" ht="15.75" customHeight="1" x14ac:dyDescent="0.2">
      <c r="H950" s="1"/>
      <c r="I950" s="1"/>
    </row>
    <row r="951" spans="8:9" ht="15.75" customHeight="1" x14ac:dyDescent="0.2">
      <c r="H951" s="1"/>
      <c r="I951" s="1"/>
    </row>
    <row r="952" spans="8:9" ht="15.75" customHeight="1" x14ac:dyDescent="0.2">
      <c r="H952" s="1"/>
      <c r="I952" s="1"/>
    </row>
    <row r="953" spans="8:9" ht="15.75" customHeight="1" x14ac:dyDescent="0.2">
      <c r="H953" s="1"/>
      <c r="I953" s="1"/>
    </row>
    <row r="954" spans="8:9" ht="15.75" customHeight="1" x14ac:dyDescent="0.2">
      <c r="H954" s="1"/>
      <c r="I954" s="1"/>
    </row>
    <row r="955" spans="8:9" ht="15.75" customHeight="1" x14ac:dyDescent="0.2">
      <c r="H955" s="1"/>
      <c r="I955" s="1"/>
    </row>
    <row r="956" spans="8:9" ht="15.75" customHeight="1" x14ac:dyDescent="0.2">
      <c r="H956" s="1"/>
      <c r="I956" s="1"/>
    </row>
    <row r="957" spans="8:9" ht="15.75" customHeight="1" x14ac:dyDescent="0.2">
      <c r="H957" s="1"/>
      <c r="I957" s="1"/>
    </row>
    <row r="958" spans="8:9" ht="15.75" customHeight="1" x14ac:dyDescent="0.2">
      <c r="H958" s="1"/>
      <c r="I958" s="1"/>
    </row>
    <row r="959" spans="8:9" ht="15.75" customHeight="1" x14ac:dyDescent="0.2">
      <c r="H959" s="1"/>
      <c r="I959" s="1"/>
    </row>
    <row r="960" spans="8:9" ht="15.75" customHeight="1" x14ac:dyDescent="0.2">
      <c r="H960" s="1"/>
      <c r="I960" s="1"/>
    </row>
    <row r="961" spans="8:9" ht="15.75" customHeight="1" x14ac:dyDescent="0.2">
      <c r="H961" s="1"/>
      <c r="I961" s="1"/>
    </row>
    <row r="962" spans="8:9" ht="15.75" customHeight="1" x14ac:dyDescent="0.2">
      <c r="H962" s="1"/>
      <c r="I962" s="1"/>
    </row>
    <row r="963" spans="8:9" ht="15.75" customHeight="1" x14ac:dyDescent="0.2">
      <c r="H963" s="1"/>
      <c r="I963" s="1"/>
    </row>
    <row r="964" spans="8:9" ht="15.75" customHeight="1" x14ac:dyDescent="0.2">
      <c r="H964" s="1"/>
      <c r="I964" s="1"/>
    </row>
    <row r="965" spans="8:9" ht="15.75" customHeight="1" x14ac:dyDescent="0.2">
      <c r="H965" s="1"/>
      <c r="I965" s="1"/>
    </row>
    <row r="966" spans="8:9" ht="15.75" customHeight="1" x14ac:dyDescent="0.2">
      <c r="H966" s="1"/>
      <c r="I966" s="1"/>
    </row>
    <row r="967" spans="8:9" ht="15.75" customHeight="1" x14ac:dyDescent="0.2">
      <c r="H967" s="1"/>
      <c r="I967" s="1"/>
    </row>
    <row r="968" spans="8:9" ht="15.75" customHeight="1" x14ac:dyDescent="0.2">
      <c r="H968" s="1"/>
      <c r="I968" s="1"/>
    </row>
    <row r="969" spans="8:9" ht="15.75" customHeight="1" x14ac:dyDescent="0.2">
      <c r="H969" s="1"/>
      <c r="I969" s="1"/>
    </row>
    <row r="970" spans="8:9" ht="15.75" customHeight="1" x14ac:dyDescent="0.2">
      <c r="H970" s="1"/>
      <c r="I970" s="1"/>
    </row>
    <row r="971" spans="8:9" ht="15.75" customHeight="1" x14ac:dyDescent="0.2">
      <c r="H971" s="1"/>
      <c r="I971" s="1"/>
    </row>
    <row r="972" spans="8:9" ht="15.75" customHeight="1" x14ac:dyDescent="0.2">
      <c r="H972" s="1"/>
      <c r="I972" s="1"/>
    </row>
    <row r="973" spans="8:9" ht="15.75" customHeight="1" x14ac:dyDescent="0.2">
      <c r="H973" s="1"/>
      <c r="I973" s="1"/>
    </row>
    <row r="974" spans="8:9" ht="15.75" customHeight="1" x14ac:dyDescent="0.2">
      <c r="H974" s="1"/>
      <c r="I974" s="1"/>
    </row>
    <row r="975" spans="8:9" ht="15.75" customHeight="1" x14ac:dyDescent="0.2">
      <c r="H975" s="1"/>
      <c r="I975" s="1"/>
    </row>
    <row r="976" spans="8:9" ht="15.75" customHeight="1" x14ac:dyDescent="0.2">
      <c r="H976" s="1"/>
      <c r="I976" s="1"/>
    </row>
    <row r="977" spans="8:9" ht="15.75" customHeight="1" x14ac:dyDescent="0.2">
      <c r="H977" s="1"/>
      <c r="I977" s="1"/>
    </row>
    <row r="978" spans="8:9" ht="15.75" customHeight="1" x14ac:dyDescent="0.2">
      <c r="H978" s="1"/>
      <c r="I978" s="1"/>
    </row>
    <row r="979" spans="8:9" ht="15.75" customHeight="1" x14ac:dyDescent="0.2">
      <c r="H979" s="1"/>
      <c r="I979" s="1"/>
    </row>
    <row r="980" spans="8:9" ht="15.75" customHeight="1" x14ac:dyDescent="0.2">
      <c r="H980" s="1"/>
      <c r="I980" s="1"/>
    </row>
    <row r="981" spans="8:9" ht="15.75" customHeight="1" x14ac:dyDescent="0.2">
      <c r="H981" s="1"/>
      <c r="I981" s="1"/>
    </row>
    <row r="982" spans="8:9" ht="15.75" customHeight="1" x14ac:dyDescent="0.2">
      <c r="H982" s="1"/>
      <c r="I982" s="1"/>
    </row>
    <row r="983" spans="8:9" ht="15.75" customHeight="1" x14ac:dyDescent="0.2">
      <c r="H983" s="1"/>
      <c r="I983" s="1"/>
    </row>
    <row r="984" spans="8:9" ht="15.75" customHeight="1" x14ac:dyDescent="0.2">
      <c r="H984" s="1"/>
      <c r="I984" s="1"/>
    </row>
    <row r="985" spans="8:9" ht="15.75" customHeight="1" x14ac:dyDescent="0.2">
      <c r="H985" s="1"/>
      <c r="I985" s="1"/>
    </row>
    <row r="986" spans="8:9" ht="15.75" customHeight="1" x14ac:dyDescent="0.2">
      <c r="H986" s="1"/>
      <c r="I986" s="1"/>
    </row>
    <row r="987" spans="8:9" ht="15.75" customHeight="1" x14ac:dyDescent="0.2">
      <c r="H987" s="1"/>
      <c r="I987" s="1"/>
    </row>
    <row r="988" spans="8:9" ht="15.75" customHeight="1" x14ac:dyDescent="0.2">
      <c r="H988" s="1"/>
      <c r="I988" s="1"/>
    </row>
    <row r="989" spans="8:9" ht="15.75" customHeight="1" x14ac:dyDescent="0.2">
      <c r="H989" s="1"/>
      <c r="I989" s="1"/>
    </row>
    <row r="990" spans="8:9" ht="15.75" customHeight="1" x14ac:dyDescent="0.2">
      <c r="H990" s="1"/>
      <c r="I990" s="1"/>
    </row>
    <row r="991" spans="8:9" ht="15.75" customHeight="1" x14ac:dyDescent="0.2">
      <c r="H991" s="1"/>
      <c r="I991" s="1"/>
    </row>
    <row r="992" spans="8:9" ht="15.75" customHeight="1" x14ac:dyDescent="0.2">
      <c r="H992" s="1"/>
      <c r="I992" s="1"/>
    </row>
    <row r="993" spans="8:9" ht="15.75" customHeight="1" x14ac:dyDescent="0.2">
      <c r="H993" s="1"/>
      <c r="I993" s="1"/>
    </row>
    <row r="994" spans="8:9" ht="15.75" customHeight="1" x14ac:dyDescent="0.2">
      <c r="H994" s="1"/>
      <c r="I994" s="1"/>
    </row>
    <row r="995" spans="8:9" ht="15.75" customHeight="1" x14ac:dyDescent="0.2">
      <c r="H995" s="1"/>
      <c r="I995" s="1"/>
    </row>
    <row r="996" spans="8:9" ht="15.75" customHeight="1" x14ac:dyDescent="0.2">
      <c r="H996" s="1"/>
      <c r="I996" s="1"/>
    </row>
    <row r="997" spans="8:9" ht="15.75" customHeight="1" x14ac:dyDescent="0.2">
      <c r="H997" s="1"/>
      <c r="I997" s="1"/>
    </row>
    <row r="998" spans="8:9" ht="15.75" customHeight="1" x14ac:dyDescent="0.2">
      <c r="H998" s="1"/>
      <c r="I998" s="1"/>
    </row>
    <row r="999" spans="8:9" ht="15.75" customHeight="1" x14ac:dyDescent="0.2">
      <c r="H999" s="1"/>
      <c r="I999" s="1"/>
    </row>
    <row r="1000" spans="8:9" ht="15.75" customHeight="1" x14ac:dyDescent="0.2">
      <c r="H1000" s="1"/>
      <c r="I1000" s="1"/>
    </row>
    <row r="1001" spans="8:9" ht="15.75" customHeight="1" x14ac:dyDescent="0.2">
      <c r="H1001" s="1"/>
      <c r="I1001" s="1"/>
    </row>
    <row r="1002" spans="8:9" ht="15.75" customHeight="1" x14ac:dyDescent="0.2">
      <c r="H1002" s="1"/>
      <c r="I1002" s="1"/>
    </row>
    <row r="1003" spans="8:9" ht="15.75" customHeight="1" x14ac:dyDescent="0.2">
      <c r="H1003" s="1"/>
      <c r="I1003" s="1"/>
    </row>
    <row r="1004" spans="8:9" ht="15.75" customHeight="1" x14ac:dyDescent="0.2">
      <c r="H1004" s="1"/>
      <c r="I1004" s="1"/>
    </row>
    <row r="1005" spans="8:9" ht="15.75" customHeight="1" x14ac:dyDescent="0.2">
      <c r="H1005" s="1"/>
      <c r="I1005" s="1"/>
    </row>
    <row r="1006" spans="8:9" ht="15.75" customHeight="1" x14ac:dyDescent="0.2">
      <c r="H1006" s="1"/>
      <c r="I1006" s="1"/>
    </row>
    <row r="1007" spans="8:9" ht="15.75" customHeight="1" x14ac:dyDescent="0.2">
      <c r="H1007" s="1"/>
      <c r="I1007" s="1"/>
    </row>
    <row r="1008" spans="8:9" ht="15.75" customHeight="1" x14ac:dyDescent="0.2">
      <c r="H1008" s="1"/>
      <c r="I1008" s="1"/>
    </row>
    <row r="1009" spans="8:9" ht="15.75" customHeight="1" x14ac:dyDescent="0.2">
      <c r="H1009" s="1"/>
      <c r="I1009" s="1"/>
    </row>
    <row r="1010" spans="8:9" ht="15.75" customHeight="1" x14ac:dyDescent="0.2">
      <c r="H1010" s="1"/>
      <c r="I1010" s="1"/>
    </row>
    <row r="1011" spans="8:9" ht="15.75" customHeight="1" x14ac:dyDescent="0.2">
      <c r="H1011" s="1"/>
      <c r="I1011" s="1"/>
    </row>
    <row r="1012" spans="8:9" ht="15.75" customHeight="1" x14ac:dyDescent="0.2">
      <c r="H1012" s="1"/>
      <c r="I1012" s="1"/>
    </row>
    <row r="1013" spans="8:9" ht="15.75" customHeight="1" x14ac:dyDescent="0.2">
      <c r="H1013" s="1"/>
      <c r="I1013" s="1"/>
    </row>
    <row r="1014" spans="8:9" ht="15.75" customHeight="1" x14ac:dyDescent="0.2">
      <c r="H1014" s="1"/>
      <c r="I1014" s="1"/>
    </row>
    <row r="1015" spans="8:9" ht="15.75" customHeight="1" x14ac:dyDescent="0.2">
      <c r="H1015" s="1"/>
      <c r="I1015" s="1"/>
    </row>
    <row r="1016" spans="8:9" ht="15.75" customHeight="1" x14ac:dyDescent="0.2">
      <c r="H1016" s="1"/>
      <c r="I1016" s="1"/>
    </row>
    <row r="1017" spans="8:9" ht="15.75" customHeight="1" x14ac:dyDescent="0.2">
      <c r="H1017" s="1"/>
      <c r="I1017" s="1"/>
    </row>
    <row r="1018" spans="8:9" ht="15.75" customHeight="1" x14ac:dyDescent="0.2">
      <c r="H1018" s="1"/>
      <c r="I1018" s="1"/>
    </row>
    <row r="1019" spans="8:9" ht="15.75" customHeight="1" x14ac:dyDescent="0.2">
      <c r="H1019" s="1"/>
      <c r="I1019" s="1"/>
    </row>
    <row r="1020" spans="8:9" ht="15.75" customHeight="1" x14ac:dyDescent="0.2">
      <c r="H1020" s="1"/>
      <c r="I1020" s="1"/>
    </row>
    <row r="1021" spans="8:9" ht="15.75" customHeight="1" x14ac:dyDescent="0.2">
      <c r="H1021" s="1"/>
      <c r="I1021" s="1"/>
    </row>
    <row r="1022" spans="8:9" ht="15.75" customHeight="1" x14ac:dyDescent="0.2">
      <c r="H1022" s="1"/>
      <c r="I1022" s="1"/>
    </row>
    <row r="1023" spans="8:9" ht="15.75" customHeight="1" x14ac:dyDescent="0.2">
      <c r="H1023" s="1"/>
      <c r="I1023" s="1"/>
    </row>
  </sheetData>
  <mergeCells count="94">
    <mergeCell ref="B259:C259"/>
    <mergeCell ref="B260:E260"/>
    <mergeCell ref="B246:B248"/>
    <mergeCell ref="H246:H248"/>
    <mergeCell ref="I246:I248"/>
    <mergeCell ref="B252:B253"/>
    <mergeCell ref="H252:H253"/>
    <mergeCell ref="I252:I253"/>
    <mergeCell ref="B257:B258"/>
    <mergeCell ref="B242:E242"/>
    <mergeCell ref="B244:G244"/>
    <mergeCell ref="B234:B235"/>
    <mergeCell ref="H234:H235"/>
    <mergeCell ref="I234:I235"/>
    <mergeCell ref="B239:B240"/>
    <mergeCell ref="B241:C241"/>
    <mergeCell ref="B225:G225"/>
    <mergeCell ref="B226:G226"/>
    <mergeCell ref="H226:I226"/>
    <mergeCell ref="B228:B230"/>
    <mergeCell ref="H228:H230"/>
    <mergeCell ref="I228:I230"/>
    <mergeCell ref="B220:B221"/>
    <mergeCell ref="B222:C222"/>
    <mergeCell ref="B223:E223"/>
    <mergeCell ref="B207:G207"/>
    <mergeCell ref="B209:B211"/>
    <mergeCell ref="H209:H211"/>
    <mergeCell ref="I209:I211"/>
    <mergeCell ref="B215:B216"/>
    <mergeCell ref="H215:H216"/>
    <mergeCell ref="I215:I216"/>
    <mergeCell ref="B202:B203"/>
    <mergeCell ref="B204:C204"/>
    <mergeCell ref="B205:E205"/>
    <mergeCell ref="H191:H193"/>
    <mergeCell ref="I191:I193"/>
    <mergeCell ref="H197:H198"/>
    <mergeCell ref="I197:I198"/>
    <mergeCell ref="B197:B198"/>
    <mergeCell ref="B184:B185"/>
    <mergeCell ref="B186:C186"/>
    <mergeCell ref="B187:E187"/>
    <mergeCell ref="B189:G189"/>
    <mergeCell ref="B191:B193"/>
    <mergeCell ref="B152:B153"/>
    <mergeCell ref="B154:C154"/>
    <mergeCell ref="B155:E155"/>
    <mergeCell ref="B173:G173"/>
    <mergeCell ref="B175:B176"/>
    <mergeCell ref="B157:G157"/>
    <mergeCell ref="B159:B160"/>
    <mergeCell ref="B168:B169"/>
    <mergeCell ref="B170:C170"/>
    <mergeCell ref="B171:E171"/>
    <mergeCell ref="B127:B128"/>
    <mergeCell ref="B136:B137"/>
    <mergeCell ref="B138:C138"/>
    <mergeCell ref="B141:G141"/>
    <mergeCell ref="B143:B144"/>
    <mergeCell ref="B124:G124"/>
    <mergeCell ref="B125:G125"/>
    <mergeCell ref="H125:I125"/>
    <mergeCell ref="B122:E122"/>
    <mergeCell ref="B94:B95"/>
    <mergeCell ref="B103:B104"/>
    <mergeCell ref="B105:C105"/>
    <mergeCell ref="B108:G108"/>
    <mergeCell ref="B119:B120"/>
    <mergeCell ref="B121:C121"/>
    <mergeCell ref="B59:G59"/>
    <mergeCell ref="B61:B62"/>
    <mergeCell ref="H61:H62"/>
    <mergeCell ref="I61:I62"/>
    <mergeCell ref="B110:B111"/>
    <mergeCell ref="H92:I92"/>
    <mergeCell ref="B75:G75"/>
    <mergeCell ref="B70:B71"/>
    <mergeCell ref="B92:G92"/>
    <mergeCell ref="B72:C72"/>
    <mergeCell ref="B77:B78"/>
    <mergeCell ref="B86:B87"/>
    <mergeCell ref="B88:C88"/>
    <mergeCell ref="B91:G91"/>
    <mergeCell ref="B56:C56"/>
    <mergeCell ref="H54:H55"/>
    <mergeCell ref="I54:I55"/>
    <mergeCell ref="B2:G2"/>
    <mergeCell ref="B16:G16"/>
    <mergeCell ref="B27:C27"/>
    <mergeCell ref="B30:G30"/>
    <mergeCell ref="B44:G44"/>
    <mergeCell ref="B41:C41"/>
    <mergeCell ref="B54:B55"/>
  </mergeCells>
  <pageMargins left="0.511811024" right="0.511811024" top="0.78740157499999996" bottom="0.78740157499999996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36"/>
  <sheetViews>
    <sheetView zoomScaleNormal="100" workbookViewId="0">
      <pane xSplit="1" topLeftCell="BP1" activePane="topRight" state="frozen"/>
      <selection pane="topRight" activeCell="A15" sqref="A15:XFD15"/>
    </sheetView>
  </sheetViews>
  <sheetFormatPr defaultRowHeight="14.25" x14ac:dyDescent="0.2"/>
  <cols>
    <col min="1" max="1" width="4.875" bestFit="1" customWidth="1"/>
    <col min="3" max="3" width="13.125" bestFit="1" customWidth="1"/>
    <col min="4" max="4" width="14.125" bestFit="1" customWidth="1"/>
    <col min="5" max="5" width="13.125" bestFit="1" customWidth="1"/>
    <col min="6" max="6" width="19.125" customWidth="1"/>
    <col min="7" max="7" width="13.625" bestFit="1" customWidth="1"/>
    <col min="8" max="8" width="12.5" bestFit="1" customWidth="1"/>
    <col min="9" max="9" width="14.625" bestFit="1" customWidth="1"/>
    <col min="10" max="10" width="13.125" bestFit="1" customWidth="1"/>
    <col min="11" max="11" width="23" customWidth="1"/>
    <col min="12" max="12" width="13.625" bestFit="1" customWidth="1"/>
    <col min="13" max="13" width="12.5" bestFit="1" customWidth="1"/>
    <col min="14" max="14" width="14.625" bestFit="1" customWidth="1"/>
    <col min="15" max="15" width="13.125" bestFit="1" customWidth="1"/>
    <col min="16" max="16" width="21.75" customWidth="1"/>
    <col min="17" max="17" width="13.625" bestFit="1" customWidth="1"/>
    <col min="18" max="18" width="12.5" bestFit="1" customWidth="1"/>
    <col min="19" max="19" width="14.625" bestFit="1" customWidth="1"/>
    <col min="20" max="20" width="13.125" bestFit="1" customWidth="1"/>
    <col min="21" max="21" width="19.625" customWidth="1"/>
    <col min="22" max="22" width="13.625" bestFit="1" customWidth="1"/>
    <col min="23" max="23" width="12.5" bestFit="1" customWidth="1"/>
    <col min="24" max="24" width="14.625" bestFit="1" customWidth="1"/>
    <col min="25" max="25" width="13.125" bestFit="1" customWidth="1"/>
    <col min="26" max="26" width="14.125" bestFit="1" customWidth="1"/>
    <col min="27" max="27" width="13.625" bestFit="1" customWidth="1"/>
    <col min="28" max="28" width="11.5" bestFit="1" customWidth="1"/>
    <col min="29" max="29" width="14.625" bestFit="1" customWidth="1"/>
    <col min="30" max="30" width="13.125" bestFit="1" customWidth="1"/>
    <col min="31" max="31" width="19.75" customWidth="1"/>
    <col min="32" max="33" width="13.625" bestFit="1" customWidth="1"/>
    <col min="34" max="34" width="15.625" style="236" bestFit="1" customWidth="1"/>
    <col min="35" max="35" width="13.125" bestFit="1" customWidth="1"/>
    <col min="36" max="36" width="19.125" customWidth="1"/>
    <col min="37" max="37" width="13.625" bestFit="1" customWidth="1"/>
    <col min="38" max="38" width="11.5" bestFit="1" customWidth="1"/>
    <col min="39" max="39" width="13.125" bestFit="1" customWidth="1"/>
    <col min="40" max="40" width="14.125" bestFit="1" customWidth="1"/>
    <col min="41" max="41" width="13.625" bestFit="1" customWidth="1"/>
    <col min="42" max="42" width="11.5" bestFit="1" customWidth="1"/>
    <col min="43" max="43" width="13.625" bestFit="1" customWidth="1"/>
    <col min="44" max="45" width="13.625" style="236" customWidth="1"/>
    <col min="46" max="46" width="16.375" style="236" customWidth="1"/>
    <col min="47" max="49" width="13.625" style="236" customWidth="1"/>
    <col min="50" max="50" width="15.625" style="236" bestFit="1" customWidth="1"/>
    <col min="51" max="51" width="13.125" bestFit="1" customWidth="1"/>
    <col min="52" max="52" width="14.125" bestFit="1" customWidth="1"/>
    <col min="53" max="54" width="13.625" bestFit="1" customWidth="1"/>
    <col min="55" max="55" width="15.625" style="236" bestFit="1" customWidth="1"/>
    <col min="56" max="56" width="13.125" bestFit="1" customWidth="1"/>
    <col min="57" max="57" width="14.125" bestFit="1" customWidth="1"/>
    <col min="58" max="59" width="13.625" bestFit="1" customWidth="1"/>
    <col min="60" max="60" width="13.625" style="236" customWidth="1"/>
    <col min="61" max="61" width="15.875" style="236" customWidth="1"/>
    <col min="62" max="62" width="15.625" style="236" bestFit="1" customWidth="1"/>
    <col min="63" max="64" width="13.625" style="236" customWidth="1"/>
    <col min="65" max="65" width="15.625" bestFit="1" customWidth="1"/>
    <col min="66" max="66" width="13.125" bestFit="1" customWidth="1"/>
    <col min="67" max="67" width="14.125" bestFit="1" customWidth="1"/>
    <col min="68" max="68" width="13.625" bestFit="1" customWidth="1"/>
    <col min="69" max="69" width="10" bestFit="1" customWidth="1"/>
    <col min="70" max="70" width="15.625" bestFit="1" customWidth="1"/>
    <col min="71" max="71" width="13.125" bestFit="1" customWidth="1"/>
    <col min="72" max="72" width="14.125" bestFit="1" customWidth="1"/>
    <col min="73" max="74" width="13.625" bestFit="1" customWidth="1"/>
    <col min="75" max="75" width="15.625" bestFit="1" customWidth="1"/>
    <col min="76" max="76" width="13.125" bestFit="1" customWidth="1"/>
    <col min="77" max="77" width="14.125" bestFit="1" customWidth="1"/>
    <col min="78" max="78" width="13.625" bestFit="1" customWidth="1"/>
    <col min="79" max="79" width="11.5" bestFit="1" customWidth="1"/>
    <col min="80" max="80" width="15.625" bestFit="1" customWidth="1"/>
    <col min="81" max="81" width="13.125" bestFit="1" customWidth="1"/>
    <col min="82" max="82" width="14.125" bestFit="1" customWidth="1"/>
    <col min="83" max="83" width="10.5" bestFit="1" customWidth="1"/>
    <col min="84" max="84" width="10" bestFit="1" customWidth="1"/>
    <col min="85" max="85" width="13.125" bestFit="1" customWidth="1"/>
    <col min="86" max="86" width="14.125" bestFit="1" customWidth="1"/>
    <col min="87" max="87" width="10.5" bestFit="1" customWidth="1"/>
    <col min="88" max="88" width="10" bestFit="1" customWidth="1"/>
    <col min="89" max="89" width="13.625" bestFit="1" customWidth="1"/>
    <col min="90" max="90" width="15.625" bestFit="1" customWidth="1"/>
  </cols>
  <sheetData>
    <row r="1" spans="1:90" x14ac:dyDescent="0.2">
      <c r="A1" s="237"/>
      <c r="B1" s="238"/>
      <c r="C1" s="238"/>
      <c r="D1" s="238"/>
      <c r="E1" s="238"/>
      <c r="F1" s="238"/>
      <c r="G1" s="238"/>
      <c r="H1" s="238"/>
      <c r="I1" s="239"/>
    </row>
    <row r="2" spans="1:90" ht="15" thickBot="1" x14ac:dyDescent="0.25">
      <c r="A2" s="237"/>
      <c r="B2" s="238"/>
      <c r="C2" s="238"/>
      <c r="D2" s="238"/>
      <c r="E2" s="238"/>
      <c r="F2" s="238"/>
      <c r="G2" s="238"/>
      <c r="H2" s="238"/>
      <c r="I2" s="238"/>
    </row>
    <row r="3" spans="1:90" ht="15" customHeight="1" x14ac:dyDescent="0.25">
      <c r="A3" s="240"/>
      <c r="B3" s="419" t="str">
        <f>'Resumo do Contrato'!B3</f>
        <v>Contrato 36/2017</v>
      </c>
      <c r="C3" s="419"/>
      <c r="D3" s="431"/>
      <c r="E3" s="408" t="s">
        <v>132</v>
      </c>
      <c r="F3" s="398"/>
      <c r="G3" s="398"/>
      <c r="H3" s="409"/>
      <c r="I3" s="393" t="s">
        <v>44</v>
      </c>
      <c r="J3" s="408" t="s">
        <v>134</v>
      </c>
      <c r="K3" s="398"/>
      <c r="L3" s="398"/>
      <c r="M3" s="409"/>
      <c r="N3" s="393" t="s">
        <v>44</v>
      </c>
      <c r="O3" s="397" t="s">
        <v>136</v>
      </c>
      <c r="P3" s="398"/>
      <c r="Q3" s="398"/>
      <c r="R3" s="429"/>
      <c r="S3" s="430" t="s">
        <v>44</v>
      </c>
      <c r="T3" s="408" t="s">
        <v>130</v>
      </c>
      <c r="U3" s="398"/>
      <c r="V3" s="398"/>
      <c r="W3" s="409"/>
      <c r="X3" s="393" t="s">
        <v>44</v>
      </c>
      <c r="Y3" s="408" t="s">
        <v>138</v>
      </c>
      <c r="Z3" s="398"/>
      <c r="AA3" s="398"/>
      <c r="AB3" s="409"/>
      <c r="AC3" s="393" t="s">
        <v>44</v>
      </c>
      <c r="AD3" s="418" t="s">
        <v>144</v>
      </c>
      <c r="AE3" s="419"/>
      <c r="AF3" s="419"/>
      <c r="AG3" s="420"/>
      <c r="AH3" s="393" t="s">
        <v>44</v>
      </c>
      <c r="AI3" s="394" t="s">
        <v>139</v>
      </c>
      <c r="AJ3" s="395"/>
      <c r="AK3" s="395"/>
      <c r="AL3" s="395"/>
      <c r="AM3" s="395"/>
      <c r="AN3" s="395"/>
      <c r="AO3" s="395"/>
      <c r="AP3" s="395"/>
      <c r="AQ3" s="395"/>
      <c r="AR3" s="395"/>
      <c r="AS3" s="395"/>
      <c r="AT3" s="395"/>
      <c r="AU3" s="395"/>
      <c r="AV3" s="395"/>
      <c r="AW3" s="396"/>
      <c r="AX3" s="393" t="s">
        <v>44</v>
      </c>
      <c r="AY3" s="418" t="s">
        <v>150</v>
      </c>
      <c r="AZ3" s="419"/>
      <c r="BA3" s="419"/>
      <c r="BB3" s="420"/>
      <c r="BC3" s="393" t="s">
        <v>44</v>
      </c>
      <c r="BD3" s="423" t="s">
        <v>152</v>
      </c>
      <c r="BE3" s="424"/>
      <c r="BF3" s="424"/>
      <c r="BG3" s="424"/>
      <c r="BH3" s="424"/>
      <c r="BI3" s="424"/>
      <c r="BJ3" s="424"/>
      <c r="BK3" s="425"/>
      <c r="BL3" s="334"/>
      <c r="BM3" s="421" t="s">
        <v>44</v>
      </c>
      <c r="BN3" s="408" t="s">
        <v>153</v>
      </c>
      <c r="BO3" s="398"/>
      <c r="BP3" s="398"/>
      <c r="BQ3" s="409"/>
      <c r="BR3" s="393" t="s">
        <v>44</v>
      </c>
      <c r="BS3" s="404" t="s">
        <v>166</v>
      </c>
      <c r="BT3" s="405"/>
      <c r="BU3" s="405"/>
      <c r="BV3" s="406"/>
      <c r="BW3" s="393" t="s">
        <v>44</v>
      </c>
      <c r="BX3" s="408" t="s">
        <v>169</v>
      </c>
      <c r="BY3" s="398"/>
      <c r="BZ3" s="398"/>
      <c r="CA3" s="409"/>
      <c r="CB3" s="393" t="s">
        <v>44</v>
      </c>
      <c r="CC3" s="394" t="s">
        <v>100</v>
      </c>
      <c r="CD3" s="395"/>
      <c r="CE3" s="395"/>
      <c r="CF3" s="395"/>
      <c r="CG3" s="395"/>
      <c r="CH3" s="395"/>
      <c r="CI3" s="395"/>
      <c r="CJ3" s="395"/>
      <c r="CK3" s="396"/>
      <c r="CL3" s="393" t="s">
        <v>44</v>
      </c>
    </row>
    <row r="4" spans="1:90" ht="15" x14ac:dyDescent="0.25">
      <c r="A4" s="240"/>
      <c r="B4" s="432" t="str">
        <f>'Resumo do Contrato'!D4</f>
        <v>01/07/2017 a 30/06/2018</v>
      </c>
      <c r="C4" s="432"/>
      <c r="D4" s="433"/>
      <c r="E4" s="408" t="s">
        <v>133</v>
      </c>
      <c r="F4" s="398"/>
      <c r="G4" s="398"/>
      <c r="H4" s="409"/>
      <c r="I4" s="393"/>
      <c r="J4" s="408" t="s">
        <v>135</v>
      </c>
      <c r="K4" s="398"/>
      <c r="L4" s="398"/>
      <c r="M4" s="409"/>
      <c r="N4" s="393"/>
      <c r="O4" s="397" t="s">
        <v>142</v>
      </c>
      <c r="P4" s="398"/>
      <c r="Q4" s="398"/>
      <c r="R4" s="429"/>
      <c r="S4" s="430"/>
      <c r="T4" s="408" t="s">
        <v>137</v>
      </c>
      <c r="U4" s="398"/>
      <c r="V4" s="398"/>
      <c r="W4" s="409"/>
      <c r="X4" s="393"/>
      <c r="Y4" s="408" t="s">
        <v>137</v>
      </c>
      <c r="Z4" s="398"/>
      <c r="AA4" s="398"/>
      <c r="AB4" s="409"/>
      <c r="AC4" s="393"/>
      <c r="AD4" s="418" t="s">
        <v>145</v>
      </c>
      <c r="AE4" s="419"/>
      <c r="AF4" s="419"/>
      <c r="AG4" s="420"/>
      <c r="AH4" s="393"/>
      <c r="AI4" s="394" t="s">
        <v>148</v>
      </c>
      <c r="AJ4" s="395"/>
      <c r="AK4" s="395"/>
      <c r="AL4" s="395"/>
      <c r="AM4" s="395"/>
      <c r="AN4" s="395"/>
      <c r="AO4" s="395"/>
      <c r="AP4" s="395"/>
      <c r="AQ4" s="395"/>
      <c r="AR4" s="395"/>
      <c r="AS4" s="395"/>
      <c r="AT4" s="395"/>
      <c r="AU4" s="395"/>
      <c r="AV4" s="395"/>
      <c r="AW4" s="396"/>
      <c r="AX4" s="393"/>
      <c r="AY4" s="418" t="s">
        <v>151</v>
      </c>
      <c r="AZ4" s="419"/>
      <c r="BA4" s="419"/>
      <c r="BB4" s="420"/>
      <c r="BC4" s="393"/>
      <c r="BD4" s="394" t="s">
        <v>178</v>
      </c>
      <c r="BE4" s="395"/>
      <c r="BF4" s="395"/>
      <c r="BG4" s="395"/>
      <c r="BH4" s="395"/>
      <c r="BI4" s="395"/>
      <c r="BJ4" s="395"/>
      <c r="BK4" s="416"/>
      <c r="BL4" s="333"/>
      <c r="BM4" s="422"/>
      <c r="BN4" s="408" t="s">
        <v>154</v>
      </c>
      <c r="BO4" s="398"/>
      <c r="BP4" s="398"/>
      <c r="BQ4" s="409"/>
      <c r="BR4" s="393"/>
      <c r="BS4" s="404" t="s">
        <v>167</v>
      </c>
      <c r="BT4" s="405"/>
      <c r="BU4" s="405"/>
      <c r="BV4" s="406"/>
      <c r="BW4" s="393"/>
      <c r="BX4" s="408" t="s">
        <v>170</v>
      </c>
      <c r="BY4" s="398"/>
      <c r="BZ4" s="398"/>
      <c r="CA4" s="409"/>
      <c r="CB4" s="393"/>
      <c r="CC4" s="394" t="s">
        <v>171</v>
      </c>
      <c r="CD4" s="395"/>
      <c r="CE4" s="395"/>
      <c r="CF4" s="395"/>
      <c r="CG4" s="395"/>
      <c r="CH4" s="395"/>
      <c r="CI4" s="395"/>
      <c r="CJ4" s="395"/>
      <c r="CK4" s="396"/>
      <c r="CL4" s="393"/>
    </row>
    <row r="5" spans="1:90" ht="15" x14ac:dyDescent="0.25">
      <c r="A5" s="240"/>
      <c r="B5" s="419"/>
      <c r="C5" s="419"/>
      <c r="D5" s="431"/>
      <c r="E5" s="408"/>
      <c r="F5" s="398"/>
      <c r="G5" s="398"/>
      <c r="H5" s="409"/>
      <c r="I5" s="393"/>
      <c r="J5" s="408"/>
      <c r="K5" s="398"/>
      <c r="L5" s="398"/>
      <c r="M5" s="409"/>
      <c r="N5" s="393"/>
      <c r="O5" s="397"/>
      <c r="P5" s="398"/>
      <c r="Q5" s="398"/>
      <c r="R5" s="429"/>
      <c r="S5" s="430"/>
      <c r="T5" s="408"/>
      <c r="U5" s="398"/>
      <c r="V5" s="398"/>
      <c r="W5" s="409"/>
      <c r="X5" s="393"/>
      <c r="Y5" s="408"/>
      <c r="Z5" s="398"/>
      <c r="AA5" s="398"/>
      <c r="AB5" s="409"/>
      <c r="AC5" s="393"/>
      <c r="AD5" s="418"/>
      <c r="AE5" s="419"/>
      <c r="AF5" s="419"/>
      <c r="AG5" s="420"/>
      <c r="AH5" s="393"/>
      <c r="AI5" s="397" t="s">
        <v>147</v>
      </c>
      <c r="AJ5" s="398"/>
      <c r="AK5" s="398"/>
      <c r="AL5" s="409"/>
      <c r="AM5" s="409" t="s">
        <v>174</v>
      </c>
      <c r="AN5" s="395"/>
      <c r="AO5" s="395"/>
      <c r="AP5" s="395"/>
      <c r="AQ5" s="395"/>
      <c r="AR5" s="395"/>
      <c r="AS5" s="395" t="s">
        <v>177</v>
      </c>
      <c r="AT5" s="395"/>
      <c r="AU5" s="395"/>
      <c r="AV5" s="395"/>
      <c r="AW5" s="396"/>
      <c r="AX5" s="393"/>
      <c r="AY5" s="418"/>
      <c r="AZ5" s="419"/>
      <c r="BA5" s="419"/>
      <c r="BB5" s="420"/>
      <c r="BC5" s="417"/>
      <c r="BD5" s="398" t="s">
        <v>179</v>
      </c>
      <c r="BE5" s="398"/>
      <c r="BF5" s="398"/>
      <c r="BG5" s="398"/>
      <c r="BH5" s="395" t="s">
        <v>180</v>
      </c>
      <c r="BI5" s="395"/>
      <c r="BJ5" s="395"/>
      <c r="BK5" s="416"/>
      <c r="BL5" s="333"/>
      <c r="BM5" s="422"/>
      <c r="BN5" s="408"/>
      <c r="BO5" s="398"/>
      <c r="BP5" s="398"/>
      <c r="BQ5" s="409"/>
      <c r="BR5" s="393"/>
      <c r="BS5" s="404"/>
      <c r="BT5" s="405"/>
      <c r="BU5" s="405"/>
      <c r="BV5" s="406"/>
      <c r="BW5" s="393"/>
      <c r="BX5" s="408"/>
      <c r="BY5" s="398"/>
      <c r="BZ5" s="398"/>
      <c r="CA5" s="409"/>
      <c r="CB5" s="393"/>
      <c r="CC5" s="397" t="s">
        <v>172</v>
      </c>
      <c r="CD5" s="398"/>
      <c r="CE5" s="398"/>
      <c r="CF5" s="398"/>
      <c r="CG5" s="398" t="s">
        <v>173</v>
      </c>
      <c r="CH5" s="398"/>
      <c r="CI5" s="398"/>
      <c r="CJ5" s="398"/>
      <c r="CK5" s="284"/>
      <c r="CL5" s="393"/>
    </row>
    <row r="6" spans="1:90" ht="30" x14ac:dyDescent="0.2">
      <c r="A6" s="240"/>
      <c r="B6" s="434"/>
      <c r="C6" s="241" t="s">
        <v>107</v>
      </c>
      <c r="D6" s="242" t="s">
        <v>108</v>
      </c>
      <c r="E6" s="285" t="s">
        <v>41</v>
      </c>
      <c r="F6" s="241" t="s">
        <v>42</v>
      </c>
      <c r="G6" s="241" t="s">
        <v>109</v>
      </c>
      <c r="H6" s="286" t="s">
        <v>43</v>
      </c>
      <c r="I6" s="393"/>
      <c r="J6" s="285" t="s">
        <v>41</v>
      </c>
      <c r="K6" s="241" t="s">
        <v>42</v>
      </c>
      <c r="L6" s="241" t="s">
        <v>109</v>
      </c>
      <c r="M6" s="286" t="s">
        <v>43</v>
      </c>
      <c r="N6" s="393"/>
      <c r="O6" s="243" t="s">
        <v>41</v>
      </c>
      <c r="P6" s="241" t="s">
        <v>42</v>
      </c>
      <c r="Q6" s="241" t="s">
        <v>109</v>
      </c>
      <c r="R6" s="244" t="s">
        <v>43</v>
      </c>
      <c r="S6" s="430"/>
      <c r="T6" s="285" t="s">
        <v>41</v>
      </c>
      <c r="U6" s="241" t="s">
        <v>42</v>
      </c>
      <c r="V6" s="241" t="s">
        <v>109</v>
      </c>
      <c r="W6" s="286" t="s">
        <v>43</v>
      </c>
      <c r="X6" s="393"/>
      <c r="Y6" s="285" t="s">
        <v>41</v>
      </c>
      <c r="Z6" s="241" t="s">
        <v>42</v>
      </c>
      <c r="AA6" s="241" t="s">
        <v>109</v>
      </c>
      <c r="AB6" s="286" t="s">
        <v>43</v>
      </c>
      <c r="AC6" s="393"/>
      <c r="AD6" s="285" t="s">
        <v>41</v>
      </c>
      <c r="AE6" s="241" t="s">
        <v>42</v>
      </c>
      <c r="AF6" s="241" t="s">
        <v>109</v>
      </c>
      <c r="AG6" s="286" t="s">
        <v>43</v>
      </c>
      <c r="AH6" s="393"/>
      <c r="AI6" s="243" t="s">
        <v>41</v>
      </c>
      <c r="AJ6" s="241" t="s">
        <v>42</v>
      </c>
      <c r="AK6" s="241" t="s">
        <v>109</v>
      </c>
      <c r="AL6" s="286" t="s">
        <v>140</v>
      </c>
      <c r="AM6" s="241" t="s">
        <v>41</v>
      </c>
      <c r="AN6" s="241" t="s">
        <v>42</v>
      </c>
      <c r="AO6" s="241" t="s">
        <v>109</v>
      </c>
      <c r="AP6" s="306" t="s">
        <v>140</v>
      </c>
      <c r="AQ6" s="306"/>
      <c r="AR6" s="241" t="s">
        <v>109</v>
      </c>
      <c r="AS6" s="285" t="s">
        <v>41</v>
      </c>
      <c r="AT6" s="241" t="s">
        <v>42</v>
      </c>
      <c r="AU6" s="241" t="s">
        <v>109</v>
      </c>
      <c r="AV6" s="306" t="s">
        <v>140</v>
      </c>
      <c r="AW6" s="244" t="s">
        <v>43</v>
      </c>
      <c r="AX6" s="393"/>
      <c r="AY6" s="285" t="s">
        <v>41</v>
      </c>
      <c r="AZ6" s="241" t="s">
        <v>42</v>
      </c>
      <c r="BA6" s="241" t="s">
        <v>109</v>
      </c>
      <c r="BB6" s="286" t="s">
        <v>43</v>
      </c>
      <c r="BC6" s="393"/>
      <c r="BD6" s="243" t="s">
        <v>41</v>
      </c>
      <c r="BE6" s="241" t="s">
        <v>42</v>
      </c>
      <c r="BF6" s="241" t="s">
        <v>109</v>
      </c>
      <c r="BG6" s="286" t="s">
        <v>140</v>
      </c>
      <c r="BH6" s="243" t="s">
        <v>41</v>
      </c>
      <c r="BI6" s="241" t="s">
        <v>42</v>
      </c>
      <c r="BJ6" s="241" t="s">
        <v>109</v>
      </c>
      <c r="BK6" s="286" t="s">
        <v>140</v>
      </c>
      <c r="BL6" s="286" t="s">
        <v>43</v>
      </c>
      <c r="BM6" s="422"/>
      <c r="BN6" s="285" t="s">
        <v>41</v>
      </c>
      <c r="BO6" s="241" t="s">
        <v>42</v>
      </c>
      <c r="BP6" s="241" t="s">
        <v>109</v>
      </c>
      <c r="BQ6" s="286" t="s">
        <v>43</v>
      </c>
      <c r="BR6" s="393"/>
      <c r="BS6" s="285" t="s">
        <v>41</v>
      </c>
      <c r="BT6" s="241" t="s">
        <v>42</v>
      </c>
      <c r="BU6" s="241" t="s">
        <v>109</v>
      </c>
      <c r="BV6" s="286" t="s">
        <v>43</v>
      </c>
      <c r="BW6" s="393"/>
      <c r="BX6" s="285" t="s">
        <v>41</v>
      </c>
      <c r="BY6" s="241" t="s">
        <v>42</v>
      </c>
      <c r="BZ6" s="241" t="s">
        <v>109</v>
      </c>
      <c r="CA6" s="286" t="s">
        <v>43</v>
      </c>
      <c r="CB6" s="393"/>
      <c r="CC6" s="243" t="s">
        <v>41</v>
      </c>
      <c r="CD6" s="241" t="s">
        <v>42</v>
      </c>
      <c r="CE6" s="241" t="s">
        <v>109</v>
      </c>
      <c r="CF6" s="306" t="s">
        <v>140</v>
      </c>
      <c r="CG6" s="241" t="s">
        <v>41</v>
      </c>
      <c r="CH6" s="241" t="s">
        <v>42</v>
      </c>
      <c r="CI6" s="241" t="s">
        <v>109</v>
      </c>
      <c r="CJ6" s="306" t="s">
        <v>140</v>
      </c>
      <c r="CK6" s="244" t="s">
        <v>43</v>
      </c>
      <c r="CL6" s="393"/>
    </row>
    <row r="7" spans="1:90" ht="15" x14ac:dyDescent="0.2">
      <c r="A7" s="240"/>
      <c r="B7" s="434"/>
      <c r="C7" s="245">
        <f>D7/12</f>
        <v>45778.71</v>
      </c>
      <c r="D7" s="246">
        <f>'Resumo por item'!G14</f>
        <v>549344.52</v>
      </c>
      <c r="E7" s="287">
        <f>F7/12</f>
        <v>53362.01</v>
      </c>
      <c r="F7" s="248">
        <f>'Resumo por item'!G27</f>
        <v>640344.12</v>
      </c>
      <c r="G7" s="248">
        <f>E7-C7</f>
        <v>7583.3000000000029</v>
      </c>
      <c r="H7" s="288">
        <f>F22</f>
        <v>60666.400000000009</v>
      </c>
      <c r="I7" s="289">
        <f>G22</f>
        <v>610010.92000000004</v>
      </c>
      <c r="J7" s="287">
        <f>K7/12</f>
        <v>56611.78</v>
      </c>
      <c r="K7" s="248">
        <f>'Resumo por item'!G41</f>
        <v>679341.36</v>
      </c>
      <c r="L7" s="248">
        <f>J7-E7</f>
        <v>3249.7699999999968</v>
      </c>
      <c r="M7" s="288">
        <f>K22</f>
        <v>25239.880333333331</v>
      </c>
      <c r="N7" s="289">
        <f>L22</f>
        <v>635250.80033333343</v>
      </c>
      <c r="O7" s="247">
        <f>P7/12</f>
        <v>56916.54</v>
      </c>
      <c r="P7" s="248">
        <f>'Resumo por item'!G56</f>
        <v>682998.48</v>
      </c>
      <c r="Q7" s="248">
        <f>O7-J7</f>
        <v>304.76000000000204</v>
      </c>
      <c r="R7" s="249">
        <v>3657.12</v>
      </c>
      <c r="S7" s="250">
        <f>N7+R7</f>
        <v>638907.92033333343</v>
      </c>
      <c r="T7" s="287">
        <f>U7/12</f>
        <v>56956.609999999993</v>
      </c>
      <c r="U7" s="248">
        <f>'Resumo por item'!G72</f>
        <v>683479.32</v>
      </c>
      <c r="V7" s="248">
        <f>T7-O7</f>
        <v>40.069999999992433</v>
      </c>
      <c r="W7" s="288">
        <f>U22</f>
        <v>400.7</v>
      </c>
      <c r="X7" s="289">
        <f>V22</f>
        <v>639308.62033333327</v>
      </c>
      <c r="Y7" s="287">
        <f>Z7/12</f>
        <v>56987.18</v>
      </c>
      <c r="Z7" s="248">
        <f>'Resumo por item'!G88</f>
        <v>683846.16</v>
      </c>
      <c r="AA7" s="248">
        <f>Y7-T7</f>
        <v>30.570000000006985</v>
      </c>
      <c r="AB7" s="288">
        <f>Z22</f>
        <v>305.7</v>
      </c>
      <c r="AC7" s="289">
        <f>AA22</f>
        <v>639614.32033333345</v>
      </c>
      <c r="AD7" s="287">
        <f>AE7/12</f>
        <v>56987.18</v>
      </c>
      <c r="AE7" s="248">
        <f>Z7</f>
        <v>683846.16</v>
      </c>
      <c r="AF7" s="248"/>
      <c r="AG7" s="288">
        <f>AF22</f>
        <v>683846.16000000015</v>
      </c>
      <c r="AH7" s="289">
        <f>AG7+AC7</f>
        <v>1323460.4803333336</v>
      </c>
      <c r="AI7" s="247">
        <f>AJ7/12</f>
        <v>57641.889999999992</v>
      </c>
      <c r="AJ7" s="248">
        <f>'Resumo por item'!G138</f>
        <v>691702.67999999993</v>
      </c>
      <c r="AK7" s="248">
        <f>AI7-AD7</f>
        <v>654.70999999999185</v>
      </c>
      <c r="AL7" s="288">
        <f>AJ22</f>
        <v>1309.42</v>
      </c>
      <c r="AM7" s="248">
        <f>AN7/12</f>
        <v>58574.009999999987</v>
      </c>
      <c r="AN7" s="248">
        <f>'Resumo por item'!G154</f>
        <v>702888.11999999988</v>
      </c>
      <c r="AO7" s="248">
        <f>AM7-AI7</f>
        <v>932.11999999999534</v>
      </c>
      <c r="AP7" s="307">
        <f>AN22</f>
        <v>3728.48</v>
      </c>
      <c r="AQ7" s="307"/>
      <c r="AR7" s="241"/>
      <c r="AS7" s="287">
        <f>AT7/12</f>
        <v>58574.009999999987</v>
      </c>
      <c r="AT7" s="248">
        <f>'Resumo por item'!G170</f>
        <v>702888.11999999988</v>
      </c>
      <c r="AU7" s="248">
        <f>AS7-AD7</f>
        <v>1586.8299999999872</v>
      </c>
      <c r="AV7" s="307">
        <f>AT22</f>
        <v>19041.96</v>
      </c>
      <c r="AW7" s="249">
        <f>AV7+AP7+AL7</f>
        <v>24079.86</v>
      </c>
      <c r="AX7" s="289">
        <f>AW7+AH7</f>
        <v>1347540.3403333337</v>
      </c>
      <c r="AY7" s="287">
        <f>AZ7/12</f>
        <v>58574.009999999987</v>
      </c>
      <c r="AZ7" s="248">
        <f>AN7</f>
        <v>702888.11999999988</v>
      </c>
      <c r="BA7" s="248"/>
      <c r="BB7" s="288">
        <f>BA22</f>
        <v>702888.12</v>
      </c>
      <c r="BC7" s="289">
        <f>BB7+AX7</f>
        <v>2050428.4603333338</v>
      </c>
      <c r="BD7" s="247">
        <f>BE7/12</f>
        <v>61046.670000000006</v>
      </c>
      <c r="BE7" s="248">
        <f>'Resumo por item'!G186</f>
        <v>732560.04</v>
      </c>
      <c r="BF7" s="248">
        <f>BD7-AS7</f>
        <v>2472.660000000018</v>
      </c>
      <c r="BG7" s="288">
        <f>BE22</f>
        <v>14835.96</v>
      </c>
      <c r="BH7" s="247">
        <f>BI7/12</f>
        <v>61046.670000000006</v>
      </c>
      <c r="BI7" s="248">
        <f>'Resumo por item'!G186</f>
        <v>732560.04</v>
      </c>
      <c r="BJ7" s="248">
        <f>BH7-AY7</f>
        <v>2472.660000000018</v>
      </c>
      <c r="BK7" s="288">
        <f>BI22</f>
        <v>29671.919999999998</v>
      </c>
      <c r="BL7" s="335">
        <f>BG7+BK7</f>
        <v>44507.88</v>
      </c>
      <c r="BM7" s="313">
        <f>BC7+BL7</f>
        <v>2094936.3403333337</v>
      </c>
      <c r="BN7" s="287">
        <f>BO7/12</f>
        <v>61121.579999999994</v>
      </c>
      <c r="BO7" s="337">
        <f>'Resumo por item'!G204</f>
        <v>733458.96</v>
      </c>
      <c r="BP7" s="248">
        <f>BN7-BH7</f>
        <v>74.909999999988941</v>
      </c>
      <c r="BQ7" s="288">
        <f>BO22</f>
        <v>489.41199999999401</v>
      </c>
      <c r="BR7" s="289">
        <f>BQ7+BM7</f>
        <v>2095425.7523333337</v>
      </c>
      <c r="BS7" s="287">
        <f>BT7/12</f>
        <v>61121.579999999994</v>
      </c>
      <c r="BT7" s="248">
        <f>BO7</f>
        <v>733458.96</v>
      </c>
      <c r="BU7" s="248"/>
      <c r="BV7" s="288">
        <f>BU22</f>
        <v>733458.96</v>
      </c>
      <c r="BW7" s="289">
        <f>BV7+BR7</f>
        <v>2828884.7123333337</v>
      </c>
      <c r="BX7" s="287">
        <f>BY7/12</f>
        <v>60645.85</v>
      </c>
      <c r="BY7" s="248">
        <f>'Resumo por item'!G222</f>
        <v>727750.2</v>
      </c>
      <c r="BZ7" s="248">
        <f>BX7-BN7</f>
        <v>-475.72999999999593</v>
      </c>
      <c r="CA7" s="288">
        <f>BY22</f>
        <v>-2854.38</v>
      </c>
      <c r="CB7" s="289">
        <f>CA7+BW7</f>
        <v>2826030.3323333338</v>
      </c>
      <c r="CC7" s="247">
        <f>CD7/12</f>
        <v>60764.66</v>
      </c>
      <c r="CD7" s="248">
        <f>'Resumo por item'!G241</f>
        <v>729175.92</v>
      </c>
      <c r="CE7" s="248">
        <f>CC7-BX7</f>
        <v>118.81000000000495</v>
      </c>
      <c r="CF7" s="307">
        <f>CD22</f>
        <v>118.81</v>
      </c>
      <c r="CG7" s="248">
        <f>CH7/12</f>
        <v>60769.390000000007</v>
      </c>
      <c r="CH7" s="248">
        <f>'Resumo por item'!G259</f>
        <v>729232.68</v>
      </c>
      <c r="CI7" s="248">
        <f>CG7-BX7</f>
        <v>123.54000000000815</v>
      </c>
      <c r="CJ7" s="307">
        <f>CH22</f>
        <v>617.70000000000005</v>
      </c>
      <c r="CK7" s="249">
        <f>CJ7+CF7</f>
        <v>736.51</v>
      </c>
      <c r="CL7" s="289">
        <f>CK7+CB7</f>
        <v>2826766.8423333336</v>
      </c>
    </row>
    <row r="8" spans="1:90" ht="15" customHeight="1" x14ac:dyDescent="0.25">
      <c r="A8" s="240"/>
      <c r="B8" s="400" t="s">
        <v>110</v>
      </c>
      <c r="C8" s="400"/>
      <c r="D8" s="251"/>
      <c r="E8" s="407" t="s">
        <v>110</v>
      </c>
      <c r="F8" s="400"/>
      <c r="G8" s="252"/>
      <c r="H8" s="299"/>
      <c r="I8" s="303"/>
      <c r="J8" s="407" t="s">
        <v>110</v>
      </c>
      <c r="K8" s="400"/>
      <c r="L8" s="252"/>
      <c r="M8" s="254"/>
      <c r="N8" s="290"/>
      <c r="O8" s="399" t="s">
        <v>110</v>
      </c>
      <c r="P8" s="400"/>
      <c r="Q8" s="252"/>
      <c r="R8" s="253"/>
      <c r="S8" s="254"/>
      <c r="T8" s="407" t="s">
        <v>110</v>
      </c>
      <c r="U8" s="400"/>
      <c r="V8" s="252"/>
      <c r="W8" s="299"/>
      <c r="X8" s="303"/>
      <c r="Y8" s="407" t="s">
        <v>110</v>
      </c>
      <c r="Z8" s="400"/>
      <c r="AA8" s="252"/>
      <c r="AB8" s="299"/>
      <c r="AC8" s="303"/>
      <c r="AD8" s="407" t="s">
        <v>110</v>
      </c>
      <c r="AE8" s="400"/>
      <c r="AF8" s="252"/>
      <c r="AG8" s="254"/>
      <c r="AH8" s="303"/>
      <c r="AI8" s="399" t="s">
        <v>110</v>
      </c>
      <c r="AJ8" s="400"/>
      <c r="AK8" s="252"/>
      <c r="AL8" s="254"/>
      <c r="AM8" s="427" t="s">
        <v>110</v>
      </c>
      <c r="AN8" s="428"/>
      <c r="AO8" s="330"/>
      <c r="AP8" s="254"/>
      <c r="AQ8" s="324"/>
      <c r="AR8" s="324"/>
      <c r="AS8" s="407" t="s">
        <v>110</v>
      </c>
      <c r="AT8" s="400"/>
      <c r="AU8" s="318"/>
      <c r="AV8" s="254"/>
      <c r="AW8" s="253"/>
      <c r="AX8" s="303"/>
      <c r="AY8" s="407" t="s">
        <v>110</v>
      </c>
      <c r="AZ8" s="400"/>
      <c r="BA8" s="252"/>
      <c r="BB8" s="254"/>
      <c r="BC8" s="303"/>
      <c r="BD8" s="399" t="s">
        <v>110</v>
      </c>
      <c r="BE8" s="400"/>
      <c r="BF8" s="252"/>
      <c r="BG8" s="254"/>
      <c r="BH8" s="399" t="s">
        <v>110</v>
      </c>
      <c r="BI8" s="400"/>
      <c r="BJ8" s="323"/>
      <c r="BK8" s="254"/>
      <c r="BL8" s="254"/>
      <c r="BM8" s="314"/>
      <c r="BN8" s="407" t="s">
        <v>110</v>
      </c>
      <c r="BO8" s="400"/>
      <c r="BP8" s="252"/>
      <c r="BQ8" s="299"/>
      <c r="BR8" s="303"/>
      <c r="BS8" s="407" t="s">
        <v>110</v>
      </c>
      <c r="BT8" s="400"/>
      <c r="BU8" s="252"/>
      <c r="BV8" s="254"/>
      <c r="BW8" s="290"/>
      <c r="BX8" s="407" t="s">
        <v>110</v>
      </c>
      <c r="BY8" s="400"/>
      <c r="BZ8" s="252"/>
      <c r="CA8" s="299"/>
      <c r="CB8" s="303"/>
      <c r="CC8" s="399" t="s">
        <v>110</v>
      </c>
      <c r="CD8" s="400"/>
      <c r="CE8" s="252"/>
      <c r="CF8" s="254"/>
      <c r="CG8" s="400" t="s">
        <v>110</v>
      </c>
      <c r="CH8" s="400"/>
      <c r="CI8" s="252"/>
      <c r="CJ8" s="254"/>
      <c r="CK8" s="253"/>
      <c r="CL8" s="303"/>
    </row>
    <row r="9" spans="1:90" ht="30" customHeight="1" x14ac:dyDescent="0.2">
      <c r="A9" s="255"/>
      <c r="B9" s="256" t="s">
        <v>111</v>
      </c>
      <c r="C9" s="257" t="s">
        <v>112</v>
      </c>
      <c r="D9" s="297"/>
      <c r="E9" s="291" t="s">
        <v>111</v>
      </c>
      <c r="F9" s="259" t="s">
        <v>113</v>
      </c>
      <c r="G9" s="259" t="s">
        <v>112</v>
      </c>
      <c r="H9" s="300"/>
      <c r="I9" s="303"/>
      <c r="J9" s="291" t="s">
        <v>111</v>
      </c>
      <c r="K9" s="259" t="s">
        <v>113</v>
      </c>
      <c r="L9" s="259" t="s">
        <v>112</v>
      </c>
      <c r="M9" s="292"/>
      <c r="N9" s="290"/>
      <c r="O9" s="258" t="s">
        <v>111</v>
      </c>
      <c r="P9" s="259" t="s">
        <v>113</v>
      </c>
      <c r="Q9" s="259" t="s">
        <v>112</v>
      </c>
      <c r="R9" s="260"/>
      <c r="S9" s="254"/>
      <c r="T9" s="291" t="s">
        <v>111</v>
      </c>
      <c r="U9" s="259" t="s">
        <v>113</v>
      </c>
      <c r="V9" s="259" t="s">
        <v>112</v>
      </c>
      <c r="W9" s="300"/>
      <c r="X9" s="303"/>
      <c r="Y9" s="291" t="s">
        <v>111</v>
      </c>
      <c r="Z9" s="259" t="s">
        <v>113</v>
      </c>
      <c r="AA9" s="259" t="s">
        <v>112</v>
      </c>
      <c r="AB9" s="300"/>
      <c r="AC9" s="303"/>
      <c r="AD9" s="291" t="s">
        <v>111</v>
      </c>
      <c r="AE9" s="259" t="s">
        <v>113</v>
      </c>
      <c r="AF9" s="259" t="s">
        <v>112</v>
      </c>
      <c r="AG9" s="292"/>
      <c r="AH9" s="303"/>
      <c r="AI9" s="258" t="s">
        <v>111</v>
      </c>
      <c r="AJ9" s="259" t="s">
        <v>113</v>
      </c>
      <c r="AK9" s="259" t="s">
        <v>112</v>
      </c>
      <c r="AL9" s="292"/>
      <c r="AM9" s="256" t="s">
        <v>111</v>
      </c>
      <c r="AN9" s="259" t="s">
        <v>113</v>
      </c>
      <c r="AO9" s="259" t="s">
        <v>112</v>
      </c>
      <c r="AP9" s="292"/>
      <c r="AQ9" s="325" t="s">
        <v>112</v>
      </c>
      <c r="AR9" s="325"/>
      <c r="AS9" s="291" t="s">
        <v>111</v>
      </c>
      <c r="AT9" s="259" t="s">
        <v>113</v>
      </c>
      <c r="AU9" s="259" t="s">
        <v>112</v>
      </c>
      <c r="AV9" s="292"/>
      <c r="AW9" s="260" t="s">
        <v>112</v>
      </c>
      <c r="AX9" s="303"/>
      <c r="AY9" s="291" t="s">
        <v>111</v>
      </c>
      <c r="AZ9" s="259" t="s">
        <v>113</v>
      </c>
      <c r="BA9" s="259" t="s">
        <v>112</v>
      </c>
      <c r="BB9" s="292"/>
      <c r="BC9" s="303"/>
      <c r="BD9" s="258" t="s">
        <v>111</v>
      </c>
      <c r="BE9" s="259" t="s">
        <v>113</v>
      </c>
      <c r="BF9" s="259" t="s">
        <v>112</v>
      </c>
      <c r="BG9" s="292"/>
      <c r="BH9" s="258" t="s">
        <v>111</v>
      </c>
      <c r="BI9" s="259" t="s">
        <v>113</v>
      </c>
      <c r="BJ9" s="259" t="s">
        <v>112</v>
      </c>
      <c r="BK9" s="292"/>
      <c r="BL9" s="260" t="s">
        <v>112</v>
      </c>
      <c r="BM9" s="314"/>
      <c r="BN9" s="291" t="s">
        <v>111</v>
      </c>
      <c r="BO9" s="259" t="s">
        <v>113</v>
      </c>
      <c r="BP9" s="259" t="s">
        <v>112</v>
      </c>
      <c r="BQ9" s="300"/>
      <c r="BR9" s="303"/>
      <c r="BS9" s="258" t="s">
        <v>111</v>
      </c>
      <c r="BT9" s="259" t="s">
        <v>113</v>
      </c>
      <c r="BU9" s="259" t="s">
        <v>112</v>
      </c>
      <c r="BV9" s="292"/>
      <c r="BW9" s="290"/>
      <c r="BX9" s="291" t="s">
        <v>111</v>
      </c>
      <c r="BY9" s="259" t="s">
        <v>113</v>
      </c>
      <c r="BZ9" s="259" t="s">
        <v>112</v>
      </c>
      <c r="CA9" s="300"/>
      <c r="CB9" s="303"/>
      <c r="CC9" s="258" t="s">
        <v>111</v>
      </c>
      <c r="CD9" s="259" t="s">
        <v>113</v>
      </c>
      <c r="CE9" s="259" t="s">
        <v>112</v>
      </c>
      <c r="CF9" s="292"/>
      <c r="CG9" s="256" t="s">
        <v>111</v>
      </c>
      <c r="CH9" s="259" t="s">
        <v>113</v>
      </c>
      <c r="CI9" s="259" t="s">
        <v>112</v>
      </c>
      <c r="CJ9" s="292"/>
      <c r="CK9" s="260" t="s">
        <v>112</v>
      </c>
      <c r="CL9" s="303"/>
    </row>
    <row r="10" spans="1:90" ht="14.25" customHeight="1" x14ac:dyDescent="0.2">
      <c r="A10" s="261" t="s">
        <v>119</v>
      </c>
      <c r="B10" s="401" t="s">
        <v>115</v>
      </c>
      <c r="C10" s="245">
        <v>45778.71</v>
      </c>
      <c r="D10" s="298"/>
      <c r="E10" s="410" t="s">
        <v>115</v>
      </c>
      <c r="F10" s="263"/>
      <c r="G10" s="263">
        <f>F10+C10</f>
        <v>45778.71</v>
      </c>
      <c r="H10" s="301"/>
      <c r="I10" s="303"/>
      <c r="J10" s="410" t="s">
        <v>115</v>
      </c>
      <c r="K10" s="263"/>
      <c r="L10" s="263">
        <f>K10+G10</f>
        <v>45778.71</v>
      </c>
      <c r="M10" s="269"/>
      <c r="N10" s="290"/>
      <c r="O10" s="413" t="s">
        <v>115</v>
      </c>
      <c r="P10" s="263">
        <v>304.76</v>
      </c>
      <c r="Q10" s="263">
        <f>P10+L10</f>
        <v>46083.47</v>
      </c>
      <c r="R10" s="264"/>
      <c r="S10" s="254"/>
      <c r="T10" s="410" t="s">
        <v>115</v>
      </c>
      <c r="U10" s="263"/>
      <c r="V10" s="263">
        <f>U10+Q10</f>
        <v>46083.47</v>
      </c>
      <c r="W10" s="301"/>
      <c r="X10" s="303"/>
      <c r="Y10" s="410" t="s">
        <v>115</v>
      </c>
      <c r="Z10" s="263"/>
      <c r="AA10" s="263">
        <f>Z10+V10</f>
        <v>46083.47</v>
      </c>
      <c r="AB10" s="301"/>
      <c r="AC10" s="303"/>
      <c r="AD10" s="410" t="s">
        <v>143</v>
      </c>
      <c r="AE10" s="263"/>
      <c r="AF10" s="263">
        <f>AD7</f>
        <v>56987.18</v>
      </c>
      <c r="AG10" s="269"/>
      <c r="AH10" s="303"/>
      <c r="AI10" s="413" t="s">
        <v>115</v>
      </c>
      <c r="AJ10" s="263"/>
      <c r="AK10" s="336"/>
      <c r="AL10" s="269"/>
      <c r="AM10" s="426" t="s">
        <v>115</v>
      </c>
      <c r="AN10" s="263"/>
      <c r="AO10" s="336"/>
      <c r="AP10" s="269"/>
      <c r="AQ10" s="263">
        <f>AJ10+AN10</f>
        <v>0</v>
      </c>
      <c r="AR10" s="263">
        <f>AQ10+AA10</f>
        <v>46083.47</v>
      </c>
      <c r="AS10" s="410" t="s">
        <v>143</v>
      </c>
      <c r="AT10" s="263">
        <v>1586.83</v>
      </c>
      <c r="AU10" s="336">
        <f>AT10+AF10</f>
        <v>58574.01</v>
      </c>
      <c r="AV10" s="269"/>
      <c r="AW10" s="309">
        <f>AT10+AN10+AJ10</f>
        <v>1586.83</v>
      </c>
      <c r="AX10" s="303"/>
      <c r="AY10" s="410" t="s">
        <v>149</v>
      </c>
      <c r="AZ10" s="263"/>
      <c r="BA10" s="263">
        <v>58574.01</v>
      </c>
      <c r="BB10" s="269"/>
      <c r="BC10" s="303"/>
      <c r="BD10" s="413" t="s">
        <v>143</v>
      </c>
      <c r="BE10" s="263"/>
      <c r="BF10" s="336">
        <f>BE10+AU10</f>
        <v>58574.01</v>
      </c>
      <c r="BG10" s="269"/>
      <c r="BH10" s="413" t="s">
        <v>149</v>
      </c>
      <c r="BI10" s="263">
        <v>2472.66</v>
      </c>
      <c r="BJ10" s="336">
        <f>BI10+BA10</f>
        <v>61046.67</v>
      </c>
      <c r="BK10" s="269"/>
      <c r="BL10" s="269">
        <f>BE10+BI10</f>
        <v>2472.66</v>
      </c>
      <c r="BM10" s="314"/>
      <c r="BN10" s="410" t="s">
        <v>149</v>
      </c>
      <c r="BO10" s="263"/>
      <c r="BP10" s="263">
        <f>BO10+BJ10</f>
        <v>61046.67</v>
      </c>
      <c r="BQ10" s="301"/>
      <c r="BR10" s="303"/>
      <c r="BS10" s="317" t="s">
        <v>155</v>
      </c>
      <c r="BT10" s="263"/>
      <c r="BU10" s="263">
        <v>61121.58</v>
      </c>
      <c r="BV10" s="269"/>
      <c r="BW10" s="290"/>
      <c r="BX10" s="410" t="s">
        <v>149</v>
      </c>
      <c r="BY10" s="263"/>
      <c r="BZ10" s="263">
        <f>BY10+BP10</f>
        <v>61046.67</v>
      </c>
      <c r="CA10" s="301"/>
      <c r="CB10" s="303"/>
      <c r="CC10" s="413" t="s">
        <v>149</v>
      </c>
      <c r="CD10" s="263"/>
      <c r="CE10" s="308"/>
      <c r="CF10" s="269"/>
      <c r="CG10" s="401" t="s">
        <v>149</v>
      </c>
      <c r="CH10" s="263"/>
      <c r="CI10" s="308"/>
      <c r="CJ10" s="269"/>
      <c r="CK10" s="309">
        <f>CH10+CD10+BZ10</f>
        <v>61046.67</v>
      </c>
      <c r="CL10" s="303"/>
    </row>
    <row r="11" spans="1:90" ht="14.25" customHeight="1" x14ac:dyDescent="0.2">
      <c r="A11" s="261" t="s">
        <v>120</v>
      </c>
      <c r="B11" s="402"/>
      <c r="C11" s="245">
        <v>45778.71</v>
      </c>
      <c r="D11" s="298"/>
      <c r="E11" s="411"/>
      <c r="F11" s="263"/>
      <c r="G11" s="263">
        <f t="shared" ref="G11:G21" si="0">F11+C11</f>
        <v>45778.71</v>
      </c>
      <c r="H11" s="301"/>
      <c r="I11" s="303"/>
      <c r="J11" s="411"/>
      <c r="K11" s="263"/>
      <c r="L11" s="263">
        <f t="shared" ref="L11:L21" si="1">K11+G11</f>
        <v>45778.71</v>
      </c>
      <c r="M11" s="269"/>
      <c r="N11" s="290"/>
      <c r="O11" s="414"/>
      <c r="P11" s="263">
        <v>304.76</v>
      </c>
      <c r="Q11" s="263">
        <f t="shared" ref="Q11:Q21" si="2">P11+L11</f>
        <v>46083.47</v>
      </c>
      <c r="R11" s="265"/>
      <c r="S11" s="254"/>
      <c r="T11" s="411"/>
      <c r="U11" s="263"/>
      <c r="V11" s="263">
        <f t="shared" ref="V11:V21" si="3">U11+Q11</f>
        <v>46083.47</v>
      </c>
      <c r="W11" s="301"/>
      <c r="X11" s="303"/>
      <c r="Y11" s="411"/>
      <c r="Z11" s="263"/>
      <c r="AA11" s="263">
        <f t="shared" ref="AA11:AA21" si="4">Z11+V11</f>
        <v>46083.47</v>
      </c>
      <c r="AB11" s="301"/>
      <c r="AC11" s="303"/>
      <c r="AD11" s="411"/>
      <c r="AE11" s="263"/>
      <c r="AF11" s="263">
        <v>56987.18</v>
      </c>
      <c r="AG11" s="269"/>
      <c r="AH11" s="303"/>
      <c r="AI11" s="414"/>
      <c r="AJ11" s="263"/>
      <c r="AK11" s="336"/>
      <c r="AL11" s="310"/>
      <c r="AM11" s="426"/>
      <c r="AN11" s="263"/>
      <c r="AO11" s="336"/>
      <c r="AP11" s="269"/>
      <c r="AQ11" s="263">
        <f>AJ11+AN11</f>
        <v>0</v>
      </c>
      <c r="AR11" s="263">
        <f t="shared" ref="AR11:AR21" si="5">AQ11+AA11</f>
        <v>46083.47</v>
      </c>
      <c r="AS11" s="411"/>
      <c r="AT11" s="263">
        <v>1586.83</v>
      </c>
      <c r="AU11" s="336">
        <f>AT11+AF11</f>
        <v>58574.01</v>
      </c>
      <c r="AV11" s="269"/>
      <c r="AW11" s="309">
        <f>AT11+AN11+AJ11</f>
        <v>1586.83</v>
      </c>
      <c r="AX11" s="303"/>
      <c r="AY11" s="411"/>
      <c r="AZ11" s="263"/>
      <c r="BA11" s="263">
        <v>58574.01</v>
      </c>
      <c r="BB11" s="269"/>
      <c r="BC11" s="303"/>
      <c r="BD11" s="414"/>
      <c r="BE11" s="263"/>
      <c r="BF11" s="336">
        <f t="shared" ref="BF11:BF21" si="6">BE11+AU11</f>
        <v>58574.01</v>
      </c>
      <c r="BG11" s="310"/>
      <c r="BH11" s="414"/>
      <c r="BI11" s="263">
        <v>2472.66</v>
      </c>
      <c r="BJ11" s="336">
        <f t="shared" ref="BJ11:BJ21" si="7">BI11+BA11</f>
        <v>61046.67</v>
      </c>
      <c r="BK11" s="310"/>
      <c r="BL11" s="269">
        <f t="shared" ref="BL11:BL21" si="8">BE11+BI11</f>
        <v>2472.66</v>
      </c>
      <c r="BM11" s="314"/>
      <c r="BN11" s="411"/>
      <c r="BO11" s="263"/>
      <c r="BP11" s="263">
        <f t="shared" ref="BP11:BP21" si="9">BO11+BJ11</f>
        <v>61046.67</v>
      </c>
      <c r="BQ11" s="301"/>
      <c r="BR11" s="303"/>
      <c r="BS11" s="317" t="s">
        <v>156</v>
      </c>
      <c r="BT11" s="263"/>
      <c r="BU11" s="263">
        <v>61121.58</v>
      </c>
      <c r="BV11" s="269"/>
      <c r="BW11" s="290"/>
      <c r="BX11" s="411"/>
      <c r="BY11" s="263"/>
      <c r="BZ11" s="263">
        <f t="shared" ref="BZ11:BZ21" si="10">BY11+BP11</f>
        <v>61046.67</v>
      </c>
      <c r="CA11" s="301"/>
      <c r="CB11" s="303"/>
      <c r="CC11" s="414"/>
      <c r="CD11" s="263"/>
      <c r="CE11" s="308"/>
      <c r="CF11" s="310"/>
      <c r="CG11" s="402"/>
      <c r="CH11" s="263"/>
      <c r="CI11" s="308"/>
      <c r="CJ11" s="269"/>
      <c r="CK11" s="309">
        <f t="shared" ref="CK11:CK21" si="11">CH11+CD11+BZ11</f>
        <v>61046.67</v>
      </c>
      <c r="CL11" s="303"/>
    </row>
    <row r="12" spans="1:90" ht="14.25" customHeight="1" x14ac:dyDescent="0.2">
      <c r="A12" s="261" t="s">
        <v>121</v>
      </c>
      <c r="B12" s="402"/>
      <c r="C12" s="245">
        <v>45778.71</v>
      </c>
      <c r="D12" s="298"/>
      <c r="E12" s="411"/>
      <c r="F12" s="263"/>
      <c r="G12" s="263">
        <f t="shared" si="0"/>
        <v>45778.71</v>
      </c>
      <c r="H12" s="301"/>
      <c r="I12" s="303"/>
      <c r="J12" s="411"/>
      <c r="K12" s="263"/>
      <c r="L12" s="263">
        <f t="shared" si="1"/>
        <v>45778.71</v>
      </c>
      <c r="M12" s="269"/>
      <c r="N12" s="290"/>
      <c r="O12" s="414"/>
      <c r="P12" s="263">
        <v>304.76</v>
      </c>
      <c r="Q12" s="263">
        <f t="shared" si="2"/>
        <v>46083.47</v>
      </c>
      <c r="R12" s="265"/>
      <c r="S12" s="254"/>
      <c r="T12" s="411"/>
      <c r="U12" s="263">
        <v>40.07</v>
      </c>
      <c r="V12" s="263">
        <f t="shared" si="3"/>
        <v>46123.54</v>
      </c>
      <c r="W12" s="301"/>
      <c r="X12" s="303"/>
      <c r="Y12" s="411"/>
      <c r="Z12" s="263">
        <v>30.57</v>
      </c>
      <c r="AA12" s="263">
        <f t="shared" si="4"/>
        <v>46154.11</v>
      </c>
      <c r="AB12" s="301"/>
      <c r="AC12" s="303"/>
      <c r="AD12" s="411"/>
      <c r="AE12" s="263"/>
      <c r="AF12" s="263">
        <v>56987.18</v>
      </c>
      <c r="AG12" s="269"/>
      <c r="AH12" s="303"/>
      <c r="AI12" s="414"/>
      <c r="AJ12" s="263"/>
      <c r="AK12" s="336"/>
      <c r="AL12" s="310"/>
      <c r="AM12" s="426"/>
      <c r="AN12" s="263"/>
      <c r="AO12" s="336"/>
      <c r="AP12" s="310"/>
      <c r="AQ12" s="263">
        <f>AJ12+AN12</f>
        <v>0</v>
      </c>
      <c r="AR12" s="263">
        <f t="shared" si="5"/>
        <v>46154.11</v>
      </c>
      <c r="AS12" s="411"/>
      <c r="AT12" s="263">
        <v>1586.83</v>
      </c>
      <c r="AU12" s="336">
        <f>AT12+AF12</f>
        <v>58574.01</v>
      </c>
      <c r="AV12" s="310"/>
      <c r="AW12" s="309">
        <f>AT12+AN12+AJ12</f>
        <v>1586.83</v>
      </c>
      <c r="AX12" s="303"/>
      <c r="AY12" s="411"/>
      <c r="AZ12" s="263"/>
      <c r="BA12" s="263">
        <v>58574.01</v>
      </c>
      <c r="BB12" s="269"/>
      <c r="BC12" s="303"/>
      <c r="BD12" s="414"/>
      <c r="BE12" s="263"/>
      <c r="BF12" s="336">
        <f t="shared" si="6"/>
        <v>58574.01</v>
      </c>
      <c r="BG12" s="310"/>
      <c r="BH12" s="414"/>
      <c r="BI12" s="263">
        <v>2472.66</v>
      </c>
      <c r="BJ12" s="336">
        <f t="shared" si="7"/>
        <v>61046.67</v>
      </c>
      <c r="BK12" s="310"/>
      <c r="BL12" s="269">
        <f t="shared" si="8"/>
        <v>2472.66</v>
      </c>
      <c r="BM12" s="314"/>
      <c r="BN12" s="411"/>
      <c r="BO12" s="263"/>
      <c r="BP12" s="263">
        <f t="shared" si="9"/>
        <v>61046.67</v>
      </c>
      <c r="BQ12" s="301"/>
      <c r="BR12" s="303"/>
      <c r="BS12" s="317" t="s">
        <v>157</v>
      </c>
      <c r="BT12" s="263"/>
      <c r="BU12" s="263">
        <v>61121.58</v>
      </c>
      <c r="BV12" s="269"/>
      <c r="BW12" s="290"/>
      <c r="BX12" s="411"/>
      <c r="BY12" s="263"/>
      <c r="BZ12" s="263">
        <f t="shared" si="10"/>
        <v>61046.67</v>
      </c>
      <c r="CA12" s="301"/>
      <c r="CB12" s="303"/>
      <c r="CC12" s="414"/>
      <c r="CD12" s="263"/>
      <c r="CE12" s="308"/>
      <c r="CF12" s="310"/>
      <c r="CG12" s="402"/>
      <c r="CH12" s="263"/>
      <c r="CI12" s="308"/>
      <c r="CJ12" s="310"/>
      <c r="CK12" s="309">
        <f t="shared" si="11"/>
        <v>61046.67</v>
      </c>
      <c r="CL12" s="303"/>
    </row>
    <row r="13" spans="1:90" ht="14.25" customHeight="1" x14ac:dyDescent="0.2">
      <c r="A13" s="261" t="s">
        <v>122</v>
      </c>
      <c r="B13" s="402"/>
      <c r="C13" s="245">
        <v>45778.71</v>
      </c>
      <c r="D13" s="298"/>
      <c r="E13" s="411"/>
      <c r="F13" s="263"/>
      <c r="G13" s="263">
        <f t="shared" si="0"/>
        <v>45778.71</v>
      </c>
      <c r="H13" s="301"/>
      <c r="I13" s="303"/>
      <c r="J13" s="411"/>
      <c r="K13" s="263"/>
      <c r="L13" s="263">
        <f t="shared" si="1"/>
        <v>45778.71</v>
      </c>
      <c r="M13" s="269"/>
      <c r="N13" s="290"/>
      <c r="O13" s="414"/>
      <c r="P13" s="263">
        <v>304.76</v>
      </c>
      <c r="Q13" s="263">
        <f t="shared" si="2"/>
        <v>46083.47</v>
      </c>
      <c r="R13" s="264"/>
      <c r="S13" s="254"/>
      <c r="T13" s="411"/>
      <c r="U13" s="263">
        <v>40.07</v>
      </c>
      <c r="V13" s="263">
        <f t="shared" si="3"/>
        <v>46123.54</v>
      </c>
      <c r="W13" s="301"/>
      <c r="X13" s="303"/>
      <c r="Y13" s="411"/>
      <c r="Z13" s="263">
        <v>30.57</v>
      </c>
      <c r="AA13" s="263">
        <f t="shared" si="4"/>
        <v>46154.11</v>
      </c>
      <c r="AB13" s="301"/>
      <c r="AC13" s="303"/>
      <c r="AD13" s="411"/>
      <c r="AE13" s="263"/>
      <c r="AF13" s="263">
        <v>56987.18</v>
      </c>
      <c r="AG13" s="269"/>
      <c r="AH13" s="303"/>
      <c r="AI13" s="414"/>
      <c r="AJ13" s="263"/>
      <c r="AK13" s="336"/>
      <c r="AL13" s="269"/>
      <c r="AM13" s="426"/>
      <c r="AN13" s="263"/>
      <c r="AO13" s="336"/>
      <c r="AP13" s="269"/>
      <c r="AQ13" s="263">
        <f>AJ13+AN13</f>
        <v>0</v>
      </c>
      <c r="AR13" s="263">
        <f t="shared" si="5"/>
        <v>46154.11</v>
      </c>
      <c r="AS13" s="411"/>
      <c r="AT13" s="263">
        <v>1586.83</v>
      </c>
      <c r="AU13" s="336">
        <f>AT13+AF13</f>
        <v>58574.01</v>
      </c>
      <c r="AV13" s="269"/>
      <c r="AW13" s="309">
        <f>AT13+AN13+AJ13</f>
        <v>1586.83</v>
      </c>
      <c r="AX13" s="303"/>
      <c r="AY13" s="411"/>
      <c r="AZ13" s="263"/>
      <c r="BA13" s="263">
        <v>58574.01</v>
      </c>
      <c r="BB13" s="269"/>
      <c r="BC13" s="303"/>
      <c r="BD13" s="414"/>
      <c r="BE13" s="263"/>
      <c r="BF13" s="336">
        <f t="shared" si="6"/>
        <v>58574.01</v>
      </c>
      <c r="BG13" s="269"/>
      <c r="BH13" s="414"/>
      <c r="BI13" s="263">
        <v>2472.66</v>
      </c>
      <c r="BJ13" s="336">
        <f t="shared" si="7"/>
        <v>61046.67</v>
      </c>
      <c r="BK13" s="269"/>
      <c r="BL13" s="269">
        <f t="shared" si="8"/>
        <v>2472.66</v>
      </c>
      <c r="BM13" s="314"/>
      <c r="BN13" s="411"/>
      <c r="BO13" s="263"/>
      <c r="BP13" s="263">
        <f t="shared" si="9"/>
        <v>61046.67</v>
      </c>
      <c r="BQ13" s="301"/>
      <c r="BR13" s="303"/>
      <c r="BS13" s="317" t="s">
        <v>158</v>
      </c>
      <c r="BT13" s="263"/>
      <c r="BU13" s="263">
        <v>61121.58</v>
      </c>
      <c r="BV13" s="269"/>
      <c r="BW13" s="290"/>
      <c r="BX13" s="411"/>
      <c r="BY13" s="263"/>
      <c r="BZ13" s="263">
        <f t="shared" si="10"/>
        <v>61046.67</v>
      </c>
      <c r="CA13" s="301"/>
      <c r="CB13" s="303"/>
      <c r="CC13" s="414"/>
      <c r="CD13" s="263"/>
      <c r="CE13" s="308"/>
      <c r="CF13" s="269"/>
      <c r="CG13" s="402"/>
      <c r="CH13" s="263"/>
      <c r="CI13" s="308"/>
      <c r="CJ13" s="269"/>
      <c r="CK13" s="309">
        <f t="shared" si="11"/>
        <v>61046.67</v>
      </c>
      <c r="CL13" s="303"/>
    </row>
    <row r="14" spans="1:90" ht="14.25" customHeight="1" x14ac:dyDescent="0.2">
      <c r="A14" s="261" t="s">
        <v>123</v>
      </c>
      <c r="B14" s="402"/>
      <c r="C14" s="245">
        <v>45778.71</v>
      </c>
      <c r="D14" s="298"/>
      <c r="E14" s="411"/>
      <c r="F14" s="263">
        <v>7583.3</v>
      </c>
      <c r="G14" s="263">
        <f t="shared" si="0"/>
        <v>53362.01</v>
      </c>
      <c r="H14" s="301"/>
      <c r="I14" s="303"/>
      <c r="J14" s="411"/>
      <c r="K14" s="263">
        <f>(L7/30)*J26</f>
        <v>2491.4903333333309</v>
      </c>
      <c r="L14" s="263">
        <f t="shared" si="1"/>
        <v>55853.50033333333</v>
      </c>
      <c r="M14" s="269"/>
      <c r="N14" s="290"/>
      <c r="O14" s="414"/>
      <c r="P14" s="263">
        <v>304.76</v>
      </c>
      <c r="Q14" s="263">
        <f t="shared" si="2"/>
        <v>56158.260333333332</v>
      </c>
      <c r="R14" s="264"/>
      <c r="S14" s="254"/>
      <c r="T14" s="411"/>
      <c r="U14" s="263">
        <v>40.07</v>
      </c>
      <c r="V14" s="263">
        <f t="shared" si="3"/>
        <v>56198.330333333332</v>
      </c>
      <c r="W14" s="301"/>
      <c r="X14" s="303"/>
      <c r="Y14" s="411"/>
      <c r="Z14" s="263">
        <v>30.57</v>
      </c>
      <c r="AA14" s="263">
        <f t="shared" si="4"/>
        <v>56228.900333333331</v>
      </c>
      <c r="AB14" s="301"/>
      <c r="AC14" s="303"/>
      <c r="AD14" s="411"/>
      <c r="AE14" s="263"/>
      <c r="AF14" s="263">
        <v>56987.18</v>
      </c>
      <c r="AG14" s="269"/>
      <c r="AH14" s="303"/>
      <c r="AI14" s="414"/>
      <c r="AJ14" s="263"/>
      <c r="AK14" s="336"/>
      <c r="AL14" s="269"/>
      <c r="AM14" s="426"/>
      <c r="AN14" s="263"/>
      <c r="AO14" s="336"/>
      <c r="AP14" s="269"/>
      <c r="AQ14" s="263">
        <f>AJ14+AN14</f>
        <v>0</v>
      </c>
      <c r="AR14" s="263">
        <f t="shared" si="5"/>
        <v>56228.900333333331</v>
      </c>
      <c r="AS14" s="411"/>
      <c r="AT14" s="263">
        <v>1586.83</v>
      </c>
      <c r="AU14" s="336">
        <f>AT14+AF14</f>
        <v>58574.01</v>
      </c>
      <c r="AV14" s="269"/>
      <c r="AW14" s="309">
        <f>AT14+AN14+AJ14</f>
        <v>1586.83</v>
      </c>
      <c r="AX14" s="303"/>
      <c r="AY14" s="411"/>
      <c r="AZ14" s="263"/>
      <c r="BA14" s="263">
        <v>58574.01</v>
      </c>
      <c r="BB14" s="269"/>
      <c r="BC14" s="303"/>
      <c r="BD14" s="414"/>
      <c r="BE14" s="263"/>
      <c r="BF14" s="336">
        <f t="shared" si="6"/>
        <v>58574.01</v>
      </c>
      <c r="BG14" s="269"/>
      <c r="BH14" s="414"/>
      <c r="BI14" s="263">
        <v>2472.66</v>
      </c>
      <c r="BJ14" s="336">
        <f t="shared" si="7"/>
        <v>61046.67</v>
      </c>
      <c r="BK14" s="269"/>
      <c r="BL14" s="269">
        <f t="shared" si="8"/>
        <v>2472.66</v>
      </c>
      <c r="BM14" s="314"/>
      <c r="BN14" s="411"/>
      <c r="BO14" s="263"/>
      <c r="BP14" s="263">
        <f t="shared" si="9"/>
        <v>61046.67</v>
      </c>
      <c r="BQ14" s="301"/>
      <c r="BR14" s="303"/>
      <c r="BS14" s="317" t="s">
        <v>159</v>
      </c>
      <c r="BT14" s="263"/>
      <c r="BU14" s="263">
        <v>61121.58</v>
      </c>
      <c r="BV14" s="269"/>
      <c r="BW14" s="290"/>
      <c r="BX14" s="411"/>
      <c r="BY14" s="263"/>
      <c r="BZ14" s="263">
        <f t="shared" si="10"/>
        <v>61046.67</v>
      </c>
      <c r="CA14" s="301"/>
      <c r="CB14" s="303"/>
      <c r="CC14" s="414"/>
      <c r="CD14" s="263"/>
      <c r="CE14" s="308"/>
      <c r="CF14" s="269"/>
      <c r="CG14" s="402"/>
      <c r="CH14" s="263"/>
      <c r="CI14" s="308"/>
      <c r="CJ14" s="269"/>
      <c r="CK14" s="309">
        <f t="shared" si="11"/>
        <v>61046.67</v>
      </c>
      <c r="CL14" s="303"/>
    </row>
    <row r="15" spans="1:90" ht="14.25" customHeight="1" x14ac:dyDescent="0.2">
      <c r="A15" s="261" t="s">
        <v>124</v>
      </c>
      <c r="B15" s="402"/>
      <c r="C15" s="245">
        <v>45778.71</v>
      </c>
      <c r="D15" s="298"/>
      <c r="E15" s="411"/>
      <c r="F15" s="263">
        <v>7583.3</v>
      </c>
      <c r="G15" s="263">
        <f t="shared" si="0"/>
        <v>53362.01</v>
      </c>
      <c r="H15" s="301"/>
      <c r="I15" s="303"/>
      <c r="J15" s="411"/>
      <c r="K15" s="263">
        <v>3249.77</v>
      </c>
      <c r="L15" s="263">
        <f t="shared" si="1"/>
        <v>56611.78</v>
      </c>
      <c r="M15" s="269"/>
      <c r="N15" s="290"/>
      <c r="O15" s="414"/>
      <c r="P15" s="263">
        <v>304.76</v>
      </c>
      <c r="Q15" s="263">
        <f t="shared" si="2"/>
        <v>56916.54</v>
      </c>
      <c r="R15" s="264"/>
      <c r="S15" s="254"/>
      <c r="T15" s="411"/>
      <c r="U15" s="263">
        <v>40.07</v>
      </c>
      <c r="V15" s="263">
        <f t="shared" si="3"/>
        <v>56956.61</v>
      </c>
      <c r="W15" s="301"/>
      <c r="X15" s="303"/>
      <c r="Y15" s="411"/>
      <c r="Z15" s="263">
        <v>30.57</v>
      </c>
      <c r="AA15" s="263">
        <f t="shared" si="4"/>
        <v>56987.18</v>
      </c>
      <c r="AB15" s="301"/>
      <c r="AC15" s="303"/>
      <c r="AD15" s="411"/>
      <c r="AE15" s="263"/>
      <c r="AF15" s="263">
        <v>56987.18</v>
      </c>
      <c r="AG15" s="269"/>
      <c r="AH15" s="303"/>
      <c r="AI15" s="414"/>
      <c r="AJ15" s="263"/>
      <c r="AK15" s="336"/>
      <c r="AL15" s="269"/>
      <c r="AM15" s="426"/>
      <c r="AN15" s="263"/>
      <c r="AO15" s="336"/>
      <c r="AP15" s="269"/>
      <c r="AQ15" s="263">
        <f>AJ15+AN15</f>
        <v>0</v>
      </c>
      <c r="AR15" s="263">
        <f t="shared" si="5"/>
        <v>56987.18</v>
      </c>
      <c r="AS15" s="411"/>
      <c r="AT15" s="263">
        <v>1586.83</v>
      </c>
      <c r="AU15" s="336">
        <f>AT15+AF15</f>
        <v>58574.01</v>
      </c>
      <c r="AV15" s="269"/>
      <c r="AW15" s="309">
        <f>AT15+AN15+AJ15</f>
        <v>1586.83</v>
      </c>
      <c r="AX15" s="303"/>
      <c r="AY15" s="411"/>
      <c r="AZ15" s="263"/>
      <c r="BA15" s="263">
        <v>58574.01</v>
      </c>
      <c r="BB15" s="269"/>
      <c r="BC15" s="303"/>
      <c r="BD15" s="414"/>
      <c r="BE15" s="263"/>
      <c r="BF15" s="336">
        <f t="shared" si="6"/>
        <v>58574.01</v>
      </c>
      <c r="BG15" s="269"/>
      <c r="BH15" s="414"/>
      <c r="BI15" s="263">
        <v>2472.66</v>
      </c>
      <c r="BJ15" s="336">
        <f t="shared" si="7"/>
        <v>61046.67</v>
      </c>
      <c r="BK15" s="269"/>
      <c r="BL15" s="269">
        <f t="shared" si="8"/>
        <v>2472.66</v>
      </c>
      <c r="BM15" s="314"/>
      <c r="BN15" s="411"/>
      <c r="BO15" s="263">
        <f>(BP7/30)*BN26</f>
        <v>39.951999999994101</v>
      </c>
      <c r="BP15" s="263">
        <f t="shared" si="9"/>
        <v>61086.621999999996</v>
      </c>
      <c r="BQ15" s="301"/>
      <c r="BR15" s="303"/>
      <c r="BS15" s="317" t="s">
        <v>160</v>
      </c>
      <c r="BT15" s="263"/>
      <c r="BU15" s="263">
        <v>61121.58</v>
      </c>
      <c r="BV15" s="269"/>
      <c r="BW15" s="290"/>
      <c r="BX15" s="411"/>
      <c r="BY15" s="263"/>
      <c r="BZ15" s="263">
        <f t="shared" si="10"/>
        <v>61086.621999999996</v>
      </c>
      <c r="CA15" s="301"/>
      <c r="CB15" s="303"/>
      <c r="CC15" s="414"/>
      <c r="CD15" s="263"/>
      <c r="CE15" s="308"/>
      <c r="CF15" s="269"/>
      <c r="CG15" s="402"/>
      <c r="CH15" s="263"/>
      <c r="CI15" s="308"/>
      <c r="CJ15" s="269"/>
      <c r="CK15" s="309">
        <f t="shared" si="11"/>
        <v>61086.621999999996</v>
      </c>
      <c r="CL15" s="303"/>
    </row>
    <row r="16" spans="1:90" ht="14.25" customHeight="1" x14ac:dyDescent="0.2">
      <c r="A16" s="261" t="s">
        <v>125</v>
      </c>
      <c r="B16" s="402"/>
      <c r="C16" s="245">
        <v>45778.71</v>
      </c>
      <c r="D16" s="298"/>
      <c r="E16" s="411"/>
      <c r="F16" s="263">
        <v>7583.3</v>
      </c>
      <c r="G16" s="263">
        <f t="shared" si="0"/>
        <v>53362.01</v>
      </c>
      <c r="H16" s="301"/>
      <c r="I16" s="303"/>
      <c r="J16" s="411"/>
      <c r="K16" s="263">
        <v>3249.77</v>
      </c>
      <c r="L16" s="263">
        <f t="shared" si="1"/>
        <v>56611.78</v>
      </c>
      <c r="M16" s="269"/>
      <c r="N16" s="290"/>
      <c r="O16" s="414"/>
      <c r="P16" s="263">
        <v>304.76</v>
      </c>
      <c r="Q16" s="263">
        <f t="shared" si="2"/>
        <v>56916.54</v>
      </c>
      <c r="R16" s="264"/>
      <c r="S16" s="254"/>
      <c r="T16" s="411"/>
      <c r="U16" s="263">
        <v>40.07</v>
      </c>
      <c r="V16" s="263">
        <f t="shared" si="3"/>
        <v>56956.61</v>
      </c>
      <c r="W16" s="301"/>
      <c r="X16" s="303"/>
      <c r="Y16" s="411"/>
      <c r="Z16" s="263">
        <v>30.57</v>
      </c>
      <c r="AA16" s="263">
        <f t="shared" si="4"/>
        <v>56987.18</v>
      </c>
      <c r="AB16" s="301"/>
      <c r="AC16" s="303"/>
      <c r="AD16" s="411"/>
      <c r="AE16" s="263"/>
      <c r="AF16" s="263">
        <v>56987.18</v>
      </c>
      <c r="AG16" s="269"/>
      <c r="AH16" s="303"/>
      <c r="AI16" s="414"/>
      <c r="AJ16" s="263">
        <v>654.71</v>
      </c>
      <c r="AK16" s="336">
        <f>AJ16+AA16</f>
        <v>57641.89</v>
      </c>
      <c r="AL16" s="269"/>
      <c r="AM16" s="426"/>
      <c r="AN16" s="263"/>
      <c r="AO16" s="336"/>
      <c r="AP16" s="269"/>
      <c r="AQ16" s="263">
        <f>AJ16+AN16</f>
        <v>654.71</v>
      </c>
      <c r="AR16" s="263">
        <f t="shared" si="5"/>
        <v>57641.89</v>
      </c>
      <c r="AS16" s="411"/>
      <c r="AT16" s="263">
        <v>1586.83</v>
      </c>
      <c r="AU16" s="336">
        <f>AT16+AF16</f>
        <v>58574.01</v>
      </c>
      <c r="AV16" s="269"/>
      <c r="AW16" s="309">
        <f>AT16+AN16+AJ16</f>
        <v>2241.54</v>
      </c>
      <c r="AX16" s="303"/>
      <c r="AY16" s="411"/>
      <c r="AZ16" s="263"/>
      <c r="BA16" s="263">
        <v>58574.01</v>
      </c>
      <c r="BB16" s="269"/>
      <c r="BC16" s="303"/>
      <c r="BD16" s="414"/>
      <c r="BE16" s="263">
        <v>2472.66</v>
      </c>
      <c r="BF16" s="336">
        <f t="shared" si="6"/>
        <v>61046.67</v>
      </c>
      <c r="BG16" s="269"/>
      <c r="BH16" s="414"/>
      <c r="BI16" s="263">
        <v>2472.66</v>
      </c>
      <c r="BJ16" s="336">
        <f t="shared" si="7"/>
        <v>61046.67</v>
      </c>
      <c r="BK16" s="269"/>
      <c r="BL16" s="269">
        <f t="shared" si="8"/>
        <v>4945.32</v>
      </c>
      <c r="BM16" s="314"/>
      <c r="BN16" s="411"/>
      <c r="BO16" s="263">
        <v>74.91</v>
      </c>
      <c r="BP16" s="263">
        <f t="shared" si="9"/>
        <v>61121.58</v>
      </c>
      <c r="BQ16" s="301"/>
      <c r="BR16" s="303"/>
      <c r="BS16" s="317" t="s">
        <v>161</v>
      </c>
      <c r="BT16" s="263"/>
      <c r="BU16" s="263">
        <v>61121.58</v>
      </c>
      <c r="BV16" s="269"/>
      <c r="BW16" s="290"/>
      <c r="BX16" s="411"/>
      <c r="BY16" s="263">
        <v>-475.73</v>
      </c>
      <c r="BZ16" s="263">
        <f t="shared" si="10"/>
        <v>60645.85</v>
      </c>
      <c r="CA16" s="301"/>
      <c r="CB16" s="303"/>
      <c r="CC16" s="414"/>
      <c r="CD16" s="263">
        <v>118.81</v>
      </c>
      <c r="CE16" s="308"/>
      <c r="CF16" s="269"/>
      <c r="CG16" s="402"/>
      <c r="CH16" s="263"/>
      <c r="CI16" s="308"/>
      <c r="CJ16" s="269"/>
      <c r="CK16" s="309">
        <f t="shared" si="11"/>
        <v>60764.659999999996</v>
      </c>
      <c r="CL16" s="303"/>
    </row>
    <row r="17" spans="1:90" ht="14.25" customHeight="1" x14ac:dyDescent="0.2">
      <c r="A17" s="261" t="s">
        <v>126</v>
      </c>
      <c r="B17" s="402"/>
      <c r="C17" s="245">
        <v>45778.71</v>
      </c>
      <c r="D17" s="298"/>
      <c r="E17" s="411"/>
      <c r="F17" s="263">
        <v>7583.3</v>
      </c>
      <c r="G17" s="263">
        <f t="shared" si="0"/>
        <v>53362.01</v>
      </c>
      <c r="H17" s="301"/>
      <c r="I17" s="303"/>
      <c r="J17" s="411"/>
      <c r="K17" s="263">
        <v>3249.77</v>
      </c>
      <c r="L17" s="263">
        <f t="shared" si="1"/>
        <v>56611.78</v>
      </c>
      <c r="M17" s="269"/>
      <c r="N17" s="290"/>
      <c r="O17" s="414"/>
      <c r="P17" s="263">
        <v>304.76</v>
      </c>
      <c r="Q17" s="263">
        <f t="shared" si="2"/>
        <v>56916.54</v>
      </c>
      <c r="R17" s="264"/>
      <c r="S17" s="254"/>
      <c r="T17" s="411"/>
      <c r="U17" s="263">
        <v>40.07</v>
      </c>
      <c r="V17" s="263">
        <f t="shared" si="3"/>
        <v>56956.61</v>
      </c>
      <c r="W17" s="301"/>
      <c r="X17" s="303"/>
      <c r="Y17" s="411"/>
      <c r="Z17" s="263">
        <v>30.57</v>
      </c>
      <c r="AA17" s="263">
        <f t="shared" si="4"/>
        <v>56987.18</v>
      </c>
      <c r="AB17" s="301"/>
      <c r="AC17" s="303"/>
      <c r="AD17" s="411"/>
      <c r="AE17" s="263"/>
      <c r="AF17" s="263">
        <v>56987.18</v>
      </c>
      <c r="AG17" s="269"/>
      <c r="AH17" s="303"/>
      <c r="AI17" s="414"/>
      <c r="AJ17" s="263">
        <v>654.71</v>
      </c>
      <c r="AK17" s="336">
        <f>AJ17+AA17</f>
        <v>57641.89</v>
      </c>
      <c r="AL17" s="269"/>
      <c r="AM17" s="426"/>
      <c r="AN17" s="263"/>
      <c r="AO17" s="336"/>
      <c r="AP17" s="269"/>
      <c r="AQ17" s="263">
        <f>AJ17+AN17</f>
        <v>654.71</v>
      </c>
      <c r="AR17" s="263">
        <f t="shared" si="5"/>
        <v>57641.89</v>
      </c>
      <c r="AS17" s="411"/>
      <c r="AT17" s="263">
        <v>1586.83</v>
      </c>
      <c r="AU17" s="336">
        <f>AT17+AF17</f>
        <v>58574.01</v>
      </c>
      <c r="AV17" s="269"/>
      <c r="AW17" s="309">
        <f>AT17+AN17+AJ17</f>
        <v>2241.54</v>
      </c>
      <c r="AX17" s="303"/>
      <c r="AY17" s="411"/>
      <c r="AZ17" s="263"/>
      <c r="BA17" s="263">
        <v>58574.01</v>
      </c>
      <c r="BB17" s="269"/>
      <c r="BC17" s="303"/>
      <c r="BD17" s="414"/>
      <c r="BE17" s="263">
        <v>2472.66</v>
      </c>
      <c r="BF17" s="336">
        <f t="shared" si="6"/>
        <v>61046.67</v>
      </c>
      <c r="BG17" s="269"/>
      <c r="BH17" s="414"/>
      <c r="BI17" s="263">
        <v>2472.66</v>
      </c>
      <c r="BJ17" s="336">
        <f t="shared" si="7"/>
        <v>61046.67</v>
      </c>
      <c r="BK17" s="269"/>
      <c r="BL17" s="269">
        <f t="shared" si="8"/>
        <v>4945.32</v>
      </c>
      <c r="BM17" s="314"/>
      <c r="BN17" s="411"/>
      <c r="BO17" s="263">
        <v>74.91</v>
      </c>
      <c r="BP17" s="263">
        <f t="shared" si="9"/>
        <v>61121.58</v>
      </c>
      <c r="BQ17" s="301"/>
      <c r="BR17" s="303"/>
      <c r="BS17" s="317" t="s">
        <v>162</v>
      </c>
      <c r="BT17" s="263"/>
      <c r="BU17" s="263">
        <v>61121.58</v>
      </c>
      <c r="BV17" s="269"/>
      <c r="BW17" s="290"/>
      <c r="BX17" s="411"/>
      <c r="BY17" s="263">
        <v>-475.73</v>
      </c>
      <c r="BZ17" s="263">
        <f t="shared" si="10"/>
        <v>60645.85</v>
      </c>
      <c r="CA17" s="301"/>
      <c r="CB17" s="303"/>
      <c r="CC17" s="414"/>
      <c r="CD17" s="263"/>
      <c r="CE17" s="308"/>
      <c r="CF17" s="269"/>
      <c r="CG17" s="402"/>
      <c r="CH17" s="263">
        <v>123.54</v>
      </c>
      <c r="CI17" s="308"/>
      <c r="CJ17" s="269"/>
      <c r="CK17" s="309">
        <f t="shared" si="11"/>
        <v>60769.39</v>
      </c>
      <c r="CL17" s="303"/>
    </row>
    <row r="18" spans="1:90" ht="14.25" customHeight="1" x14ac:dyDescent="0.2">
      <c r="A18" s="261" t="s">
        <v>114</v>
      </c>
      <c r="B18" s="402"/>
      <c r="C18" s="245">
        <v>45778.71</v>
      </c>
      <c r="D18" s="298"/>
      <c r="E18" s="411"/>
      <c r="F18" s="263">
        <v>7583.3</v>
      </c>
      <c r="G18" s="263">
        <f t="shared" si="0"/>
        <v>53362.01</v>
      </c>
      <c r="H18" s="301"/>
      <c r="I18" s="303"/>
      <c r="J18" s="411"/>
      <c r="K18" s="263">
        <v>3249.77</v>
      </c>
      <c r="L18" s="263">
        <f t="shared" si="1"/>
        <v>56611.78</v>
      </c>
      <c r="M18" s="269"/>
      <c r="N18" s="290"/>
      <c r="O18" s="414"/>
      <c r="P18" s="263">
        <v>304.76</v>
      </c>
      <c r="Q18" s="263">
        <f t="shared" si="2"/>
        <v>56916.54</v>
      </c>
      <c r="R18" s="264"/>
      <c r="S18" s="254"/>
      <c r="T18" s="411"/>
      <c r="U18" s="263">
        <v>40.07</v>
      </c>
      <c r="V18" s="263">
        <f t="shared" si="3"/>
        <v>56956.61</v>
      </c>
      <c r="W18" s="301"/>
      <c r="X18" s="303"/>
      <c r="Y18" s="411"/>
      <c r="Z18" s="263">
        <v>30.57</v>
      </c>
      <c r="AA18" s="263">
        <f t="shared" si="4"/>
        <v>56987.18</v>
      </c>
      <c r="AB18" s="301"/>
      <c r="AC18" s="303"/>
      <c r="AD18" s="411"/>
      <c r="AE18" s="263"/>
      <c r="AF18" s="263">
        <v>56987.18</v>
      </c>
      <c r="AG18" s="269"/>
      <c r="AH18" s="303"/>
      <c r="AI18" s="414"/>
      <c r="AK18" s="336"/>
      <c r="AL18" s="269"/>
      <c r="AM18" s="426"/>
      <c r="AN18" s="263">
        <v>932.12</v>
      </c>
      <c r="AO18" s="336">
        <f>AN18+AA18</f>
        <v>57919.3</v>
      </c>
      <c r="AP18" s="269"/>
      <c r="AQ18" s="263">
        <f>AJ18+AN18</f>
        <v>932.12</v>
      </c>
      <c r="AR18" s="263">
        <f t="shared" si="5"/>
        <v>57919.3</v>
      </c>
      <c r="AS18" s="411"/>
      <c r="AT18" s="263">
        <v>1586.83</v>
      </c>
      <c r="AU18" s="336">
        <f>AT18+AF18</f>
        <v>58574.01</v>
      </c>
      <c r="AV18" s="269"/>
      <c r="AW18" s="309">
        <f>AT18+AN18+AJ18</f>
        <v>2518.9499999999998</v>
      </c>
      <c r="AX18" s="303"/>
      <c r="AY18" s="411"/>
      <c r="AZ18" s="263"/>
      <c r="BA18" s="263">
        <v>58574.01</v>
      </c>
      <c r="BB18" s="269"/>
      <c r="BC18" s="303"/>
      <c r="BD18" s="414"/>
      <c r="BE18" s="263">
        <v>2472.66</v>
      </c>
      <c r="BF18" s="336">
        <f t="shared" si="6"/>
        <v>61046.67</v>
      </c>
      <c r="BG18" s="269"/>
      <c r="BH18" s="414"/>
      <c r="BI18" s="263">
        <v>2472.66</v>
      </c>
      <c r="BJ18" s="336">
        <f t="shared" si="7"/>
        <v>61046.67</v>
      </c>
      <c r="BK18" s="269"/>
      <c r="BL18" s="269">
        <f t="shared" si="8"/>
        <v>4945.32</v>
      </c>
      <c r="BM18" s="314"/>
      <c r="BN18" s="411"/>
      <c r="BO18" s="263">
        <v>74.91</v>
      </c>
      <c r="BP18" s="263">
        <f t="shared" si="9"/>
        <v>61121.58</v>
      </c>
      <c r="BQ18" s="301"/>
      <c r="BR18" s="303"/>
      <c r="BS18" s="317" t="s">
        <v>163</v>
      </c>
      <c r="BT18" s="263"/>
      <c r="BU18" s="263">
        <v>61121.58</v>
      </c>
      <c r="BV18" s="269"/>
      <c r="BW18" s="290"/>
      <c r="BX18" s="411"/>
      <c r="BY18" s="263">
        <v>-475.73</v>
      </c>
      <c r="BZ18" s="263">
        <f t="shared" si="10"/>
        <v>60645.85</v>
      </c>
      <c r="CA18" s="301"/>
      <c r="CB18" s="303"/>
      <c r="CC18" s="414"/>
      <c r="CD18" s="263"/>
      <c r="CE18" s="308"/>
      <c r="CF18" s="269"/>
      <c r="CG18" s="402"/>
      <c r="CH18" s="263">
        <v>123.54</v>
      </c>
      <c r="CI18" s="308"/>
      <c r="CJ18" s="269"/>
      <c r="CK18" s="309">
        <f t="shared" si="11"/>
        <v>60769.39</v>
      </c>
      <c r="CL18" s="303"/>
    </row>
    <row r="19" spans="1:90" ht="14.25" customHeight="1" x14ac:dyDescent="0.2">
      <c r="A19" s="261" t="s">
        <v>116</v>
      </c>
      <c r="B19" s="402"/>
      <c r="C19" s="245">
        <v>45778.71</v>
      </c>
      <c r="D19" s="298"/>
      <c r="E19" s="411"/>
      <c r="F19" s="263">
        <v>7583.3</v>
      </c>
      <c r="G19" s="263">
        <f t="shared" si="0"/>
        <v>53362.01</v>
      </c>
      <c r="H19" s="301"/>
      <c r="I19" s="303"/>
      <c r="J19" s="411"/>
      <c r="K19" s="263">
        <v>3249.77</v>
      </c>
      <c r="L19" s="263">
        <f t="shared" si="1"/>
        <v>56611.78</v>
      </c>
      <c r="M19" s="269"/>
      <c r="N19" s="290"/>
      <c r="O19" s="414"/>
      <c r="P19" s="263">
        <v>304.76</v>
      </c>
      <c r="Q19" s="263">
        <f t="shared" si="2"/>
        <v>56916.54</v>
      </c>
      <c r="R19" s="264"/>
      <c r="S19" s="254"/>
      <c r="T19" s="411"/>
      <c r="U19" s="263">
        <v>40.07</v>
      </c>
      <c r="V19" s="263">
        <f t="shared" si="3"/>
        <v>56956.61</v>
      </c>
      <c r="W19" s="301"/>
      <c r="X19" s="303"/>
      <c r="Y19" s="411"/>
      <c r="Z19" s="263">
        <v>30.57</v>
      </c>
      <c r="AA19" s="263">
        <f t="shared" si="4"/>
        <v>56987.18</v>
      </c>
      <c r="AB19" s="301"/>
      <c r="AC19" s="303"/>
      <c r="AD19" s="411"/>
      <c r="AE19" s="263"/>
      <c r="AF19" s="263">
        <v>56987.18</v>
      </c>
      <c r="AG19" s="269"/>
      <c r="AH19" s="303"/>
      <c r="AI19" s="414"/>
      <c r="AJ19" s="263"/>
      <c r="AK19" s="336"/>
      <c r="AL19" s="269"/>
      <c r="AM19" s="426"/>
      <c r="AN19" s="263">
        <v>932.12</v>
      </c>
      <c r="AO19" s="336">
        <f t="shared" ref="AO19:AO21" si="12">AN19+AA19</f>
        <v>57919.3</v>
      </c>
      <c r="AP19" s="269"/>
      <c r="AQ19" s="263">
        <f>AJ19+AN19</f>
        <v>932.12</v>
      </c>
      <c r="AR19" s="263">
        <f t="shared" si="5"/>
        <v>57919.3</v>
      </c>
      <c r="AS19" s="411"/>
      <c r="AT19" s="263">
        <v>1586.83</v>
      </c>
      <c r="AU19" s="336">
        <f>AT19+AF19</f>
        <v>58574.01</v>
      </c>
      <c r="AV19" s="269"/>
      <c r="AW19" s="309">
        <f>AT19+AN19+AJ19</f>
        <v>2518.9499999999998</v>
      </c>
      <c r="AX19" s="303"/>
      <c r="AY19" s="411"/>
      <c r="AZ19" s="263"/>
      <c r="BA19" s="263">
        <v>58574.01</v>
      </c>
      <c r="BB19" s="269"/>
      <c r="BC19" s="303"/>
      <c r="BD19" s="414"/>
      <c r="BE19" s="263">
        <v>2472.66</v>
      </c>
      <c r="BF19" s="336">
        <f t="shared" si="6"/>
        <v>61046.67</v>
      </c>
      <c r="BG19" s="269"/>
      <c r="BH19" s="414"/>
      <c r="BI19" s="263">
        <v>2472.66</v>
      </c>
      <c r="BJ19" s="336">
        <f t="shared" si="7"/>
        <v>61046.67</v>
      </c>
      <c r="BK19" s="269"/>
      <c r="BL19" s="269">
        <f t="shared" si="8"/>
        <v>4945.32</v>
      </c>
      <c r="BM19" s="314"/>
      <c r="BN19" s="411"/>
      <c r="BO19" s="263">
        <v>74.91</v>
      </c>
      <c r="BP19" s="263">
        <f t="shared" si="9"/>
        <v>61121.58</v>
      </c>
      <c r="BQ19" s="301"/>
      <c r="BR19" s="303"/>
      <c r="BS19" s="317" t="s">
        <v>164</v>
      </c>
      <c r="BT19" s="263"/>
      <c r="BU19" s="263">
        <v>61121.58</v>
      </c>
      <c r="BV19" s="269"/>
      <c r="BW19" s="290"/>
      <c r="BX19" s="411"/>
      <c r="BY19" s="263">
        <v>-475.73</v>
      </c>
      <c r="BZ19" s="263">
        <f t="shared" si="10"/>
        <v>60645.85</v>
      </c>
      <c r="CA19" s="301"/>
      <c r="CB19" s="303"/>
      <c r="CC19" s="414"/>
      <c r="CD19" s="263"/>
      <c r="CE19" s="308"/>
      <c r="CF19" s="269"/>
      <c r="CG19" s="402"/>
      <c r="CH19" s="263">
        <v>123.54</v>
      </c>
      <c r="CI19" s="308"/>
      <c r="CJ19" s="269"/>
      <c r="CK19" s="309">
        <f t="shared" si="11"/>
        <v>60769.39</v>
      </c>
      <c r="CL19" s="303"/>
    </row>
    <row r="20" spans="1:90" ht="14.25" customHeight="1" x14ac:dyDescent="0.2">
      <c r="A20" s="261" t="s">
        <v>117</v>
      </c>
      <c r="B20" s="402"/>
      <c r="C20" s="245">
        <v>45778.71</v>
      </c>
      <c r="D20" s="298"/>
      <c r="E20" s="411"/>
      <c r="F20" s="263">
        <v>7583.3</v>
      </c>
      <c r="G20" s="263">
        <f t="shared" si="0"/>
        <v>53362.01</v>
      </c>
      <c r="H20" s="301"/>
      <c r="I20" s="303"/>
      <c r="J20" s="411"/>
      <c r="K20" s="263">
        <v>3249.77</v>
      </c>
      <c r="L20" s="263">
        <f t="shared" si="1"/>
        <v>56611.78</v>
      </c>
      <c r="M20" s="269"/>
      <c r="N20" s="290"/>
      <c r="O20" s="414"/>
      <c r="P20" s="263">
        <v>304.76</v>
      </c>
      <c r="Q20" s="263">
        <f t="shared" si="2"/>
        <v>56916.54</v>
      </c>
      <c r="R20" s="264"/>
      <c r="S20" s="254"/>
      <c r="T20" s="411"/>
      <c r="U20" s="263">
        <v>40.07</v>
      </c>
      <c r="V20" s="263">
        <f t="shared" si="3"/>
        <v>56956.61</v>
      </c>
      <c r="W20" s="301"/>
      <c r="X20" s="303"/>
      <c r="Y20" s="411"/>
      <c r="Z20" s="263">
        <v>30.57</v>
      </c>
      <c r="AA20" s="263">
        <f t="shared" si="4"/>
        <v>56987.18</v>
      </c>
      <c r="AB20" s="301"/>
      <c r="AC20" s="303"/>
      <c r="AD20" s="411"/>
      <c r="AE20" s="263"/>
      <c r="AF20" s="263">
        <v>56987.18</v>
      </c>
      <c r="AG20" s="269"/>
      <c r="AH20" s="303"/>
      <c r="AI20" s="414"/>
      <c r="AJ20" s="263"/>
      <c r="AK20" s="336"/>
      <c r="AL20" s="269"/>
      <c r="AM20" s="426"/>
      <c r="AN20" s="263">
        <v>932.12</v>
      </c>
      <c r="AO20" s="336">
        <f t="shared" si="12"/>
        <v>57919.3</v>
      </c>
      <c r="AP20" s="269"/>
      <c r="AQ20" s="263">
        <f>AJ20+AN20</f>
        <v>932.12</v>
      </c>
      <c r="AR20" s="263">
        <f t="shared" si="5"/>
        <v>57919.3</v>
      </c>
      <c r="AS20" s="411"/>
      <c r="AT20" s="263">
        <v>1586.83</v>
      </c>
      <c r="AU20" s="336">
        <f>AT20+AF20</f>
        <v>58574.01</v>
      </c>
      <c r="AV20" s="269"/>
      <c r="AW20" s="309">
        <f>AT20+AN20+AJ20</f>
        <v>2518.9499999999998</v>
      </c>
      <c r="AX20" s="303"/>
      <c r="AY20" s="411"/>
      <c r="AZ20" s="263"/>
      <c r="BA20" s="263">
        <v>58574.01</v>
      </c>
      <c r="BB20" s="269"/>
      <c r="BC20" s="303"/>
      <c r="BD20" s="414"/>
      <c r="BE20" s="263">
        <v>2472.66</v>
      </c>
      <c r="BF20" s="336">
        <f t="shared" si="6"/>
        <v>61046.67</v>
      </c>
      <c r="BG20" s="269"/>
      <c r="BH20" s="414"/>
      <c r="BI20" s="263">
        <v>2472.66</v>
      </c>
      <c r="BJ20" s="336">
        <f t="shared" si="7"/>
        <v>61046.67</v>
      </c>
      <c r="BK20" s="269"/>
      <c r="BL20" s="269">
        <f t="shared" si="8"/>
        <v>4945.32</v>
      </c>
      <c r="BM20" s="314"/>
      <c r="BN20" s="411"/>
      <c r="BO20" s="263">
        <v>74.91</v>
      </c>
      <c r="BP20" s="263">
        <f t="shared" si="9"/>
        <v>61121.58</v>
      </c>
      <c r="BQ20" s="301"/>
      <c r="BR20" s="303"/>
      <c r="BS20" s="317" t="s">
        <v>165</v>
      </c>
      <c r="BT20" s="263"/>
      <c r="BU20" s="263">
        <v>61121.58</v>
      </c>
      <c r="BV20" s="269"/>
      <c r="BW20" s="290"/>
      <c r="BX20" s="411"/>
      <c r="BY20" s="263">
        <v>-475.73</v>
      </c>
      <c r="BZ20" s="263">
        <f t="shared" si="10"/>
        <v>60645.85</v>
      </c>
      <c r="CA20" s="301"/>
      <c r="CB20" s="303"/>
      <c r="CC20" s="414"/>
      <c r="CD20" s="263"/>
      <c r="CE20" s="308"/>
      <c r="CF20" s="269"/>
      <c r="CG20" s="402"/>
      <c r="CH20" s="263">
        <v>123.54</v>
      </c>
      <c r="CI20" s="308"/>
      <c r="CJ20" s="269"/>
      <c r="CK20" s="309">
        <f t="shared" si="11"/>
        <v>60769.39</v>
      </c>
      <c r="CL20" s="303"/>
    </row>
    <row r="21" spans="1:90" ht="14.25" customHeight="1" x14ac:dyDescent="0.2">
      <c r="A21" s="261" t="s">
        <v>118</v>
      </c>
      <c r="B21" s="403"/>
      <c r="C21" s="245">
        <v>45778.71</v>
      </c>
      <c r="D21" s="298"/>
      <c r="E21" s="412"/>
      <c r="F21" s="263">
        <v>7583.3</v>
      </c>
      <c r="G21" s="263">
        <f t="shared" si="0"/>
        <v>53362.01</v>
      </c>
      <c r="H21" s="301"/>
      <c r="I21" s="303"/>
      <c r="J21" s="412"/>
      <c r="K21" s="263">
        <v>3249.77</v>
      </c>
      <c r="L21" s="263">
        <f t="shared" si="1"/>
        <v>56611.78</v>
      </c>
      <c r="M21" s="269"/>
      <c r="N21" s="290"/>
      <c r="O21" s="415"/>
      <c r="P21" s="263">
        <v>304.76</v>
      </c>
      <c r="Q21" s="263">
        <f t="shared" si="2"/>
        <v>56916.54</v>
      </c>
      <c r="R21" s="264"/>
      <c r="S21" s="254"/>
      <c r="T21" s="412"/>
      <c r="U21" s="263">
        <v>40.07</v>
      </c>
      <c r="V21" s="263">
        <f t="shared" si="3"/>
        <v>56956.61</v>
      </c>
      <c r="W21" s="301"/>
      <c r="X21" s="303"/>
      <c r="Y21" s="412"/>
      <c r="Z21" s="263">
        <v>30.57</v>
      </c>
      <c r="AA21" s="263">
        <f t="shared" si="4"/>
        <v>56987.18</v>
      </c>
      <c r="AB21" s="301"/>
      <c r="AC21" s="303"/>
      <c r="AD21" s="412"/>
      <c r="AE21" s="263"/>
      <c r="AF21" s="263">
        <v>56987.18</v>
      </c>
      <c r="AG21" s="269"/>
      <c r="AH21" s="303"/>
      <c r="AI21" s="415"/>
      <c r="AJ21" s="263"/>
      <c r="AK21" s="336"/>
      <c r="AL21" s="269"/>
      <c r="AM21" s="426"/>
      <c r="AN21" s="263">
        <v>932.12</v>
      </c>
      <c r="AO21" s="336">
        <f t="shared" si="12"/>
        <v>57919.3</v>
      </c>
      <c r="AP21" s="269"/>
      <c r="AQ21" s="263">
        <f>AJ21+AN21</f>
        <v>932.12</v>
      </c>
      <c r="AR21" s="263">
        <f t="shared" si="5"/>
        <v>57919.3</v>
      </c>
      <c r="AS21" s="412"/>
      <c r="AT21" s="263">
        <v>1586.83</v>
      </c>
      <c r="AU21" s="336">
        <f>AT21+AF21</f>
        <v>58574.01</v>
      </c>
      <c r="AV21" s="269"/>
      <c r="AW21" s="309">
        <f>AT21+AN21+AJ21</f>
        <v>2518.9499999999998</v>
      </c>
      <c r="AX21" s="303"/>
      <c r="AY21" s="412"/>
      <c r="AZ21" s="263"/>
      <c r="BA21" s="263">
        <v>58574.01</v>
      </c>
      <c r="BB21" s="269"/>
      <c r="BC21" s="303"/>
      <c r="BD21" s="415"/>
      <c r="BE21" s="263">
        <v>2472.66</v>
      </c>
      <c r="BF21" s="336">
        <f t="shared" si="6"/>
        <v>61046.67</v>
      </c>
      <c r="BG21" s="269"/>
      <c r="BH21" s="415"/>
      <c r="BI21" s="263">
        <v>2472.66</v>
      </c>
      <c r="BJ21" s="336">
        <f t="shared" si="7"/>
        <v>61046.67</v>
      </c>
      <c r="BK21" s="269"/>
      <c r="BL21" s="269">
        <f t="shared" si="8"/>
        <v>4945.32</v>
      </c>
      <c r="BM21" s="314"/>
      <c r="BN21" s="412"/>
      <c r="BO21" s="263">
        <v>74.91</v>
      </c>
      <c r="BP21" s="263">
        <f t="shared" si="9"/>
        <v>61121.58</v>
      </c>
      <c r="BQ21" s="301"/>
      <c r="BR21" s="303"/>
      <c r="BS21" s="317" t="s">
        <v>168</v>
      </c>
      <c r="BT21" s="263"/>
      <c r="BU21" s="263">
        <v>61121.58</v>
      </c>
      <c r="BV21" s="269"/>
      <c r="BW21" s="290"/>
      <c r="BX21" s="412"/>
      <c r="BY21" s="263">
        <v>-475.73</v>
      </c>
      <c r="BZ21" s="263">
        <f t="shared" si="10"/>
        <v>60645.85</v>
      </c>
      <c r="CA21" s="301"/>
      <c r="CB21" s="303"/>
      <c r="CC21" s="415"/>
      <c r="CD21" s="263"/>
      <c r="CE21" s="308"/>
      <c r="CF21" s="269"/>
      <c r="CG21" s="403"/>
      <c r="CH21" s="263">
        <v>123.54</v>
      </c>
      <c r="CI21" s="308"/>
      <c r="CJ21" s="269"/>
      <c r="CK21" s="309">
        <f t="shared" si="11"/>
        <v>60769.39</v>
      </c>
      <c r="CL21" s="303"/>
    </row>
    <row r="22" spans="1:90" x14ac:dyDescent="0.2">
      <c r="A22" s="240"/>
      <c r="B22" s="266"/>
      <c r="C22" s="267"/>
      <c r="D22" s="298"/>
      <c r="E22" s="266"/>
      <c r="F22" s="269">
        <f>SUM(F10:F21)</f>
        <v>60666.400000000009</v>
      </c>
      <c r="G22" s="269">
        <f>SUM(G10:G21)</f>
        <v>610010.92000000004</v>
      </c>
      <c r="H22" s="302"/>
      <c r="I22" s="303"/>
      <c r="J22" s="266"/>
      <c r="K22" s="269">
        <f>SUM(K10:K21)</f>
        <v>25239.880333333331</v>
      </c>
      <c r="L22" s="269">
        <f>SUM(L10:L21)</f>
        <v>635250.80033333343</v>
      </c>
      <c r="M22" s="266"/>
      <c r="N22" s="290"/>
      <c r="O22" s="268"/>
      <c r="P22" s="269">
        <f>SUM(P10:P21)</f>
        <v>3657.1200000000008</v>
      </c>
      <c r="Q22" s="269">
        <f>SUM(Q10:Q21)</f>
        <v>638907.92033333331</v>
      </c>
      <c r="R22" s="262"/>
      <c r="S22" s="254"/>
      <c r="T22" s="266"/>
      <c r="U22" s="269">
        <f>SUM(U10:U21)</f>
        <v>400.7</v>
      </c>
      <c r="V22" s="269">
        <f>SUM(V10:V21)</f>
        <v>639308.62033333327</v>
      </c>
      <c r="W22" s="302"/>
      <c r="X22" s="303"/>
      <c r="Y22" s="266"/>
      <c r="Z22" s="269">
        <f>SUM(Z10:Z21)</f>
        <v>305.7</v>
      </c>
      <c r="AA22" s="269">
        <f>SUM(AA10:AA21)</f>
        <v>639614.32033333345</v>
      </c>
      <c r="AB22" s="302"/>
      <c r="AC22" s="303"/>
      <c r="AD22" s="266"/>
      <c r="AE22" s="269">
        <f>SUM(AE10:AE21)</f>
        <v>0</v>
      </c>
      <c r="AF22" s="269">
        <f>SUM(AF10:AF21)</f>
        <v>683846.16000000015</v>
      </c>
      <c r="AG22" s="266"/>
      <c r="AH22" s="303"/>
      <c r="AI22" s="268"/>
      <c r="AJ22" s="269">
        <f>SUM(AJ10:AJ21)</f>
        <v>1309.42</v>
      </c>
      <c r="AK22" s="269">
        <f>SUM(AK10:AK21)</f>
        <v>115283.78</v>
      </c>
      <c r="AL22" s="266"/>
      <c r="AM22" s="326"/>
      <c r="AN22" s="269">
        <f>SUM(AN10:AN21)</f>
        <v>3728.48</v>
      </c>
      <c r="AO22" s="269">
        <f>SUM(AO10:AO21)</f>
        <v>231677.2</v>
      </c>
      <c r="AP22" s="266"/>
      <c r="AQ22" s="327">
        <f>SUM(AQ10:AQ21)</f>
        <v>5037.8999999999996</v>
      </c>
      <c r="AR22" s="269">
        <f>SUM(AR10:AR21)</f>
        <v>644652.22033333348</v>
      </c>
      <c r="AS22" s="266"/>
      <c r="AT22" s="269">
        <f>SUM(AT10:AT21)</f>
        <v>19041.96</v>
      </c>
      <c r="AU22" s="269">
        <f>SUM(AU10:AU21)</f>
        <v>702888.12</v>
      </c>
      <c r="AV22" s="266"/>
      <c r="AW22" s="264">
        <f>SUM(AW10:AW21)</f>
        <v>24079.860000000004</v>
      </c>
      <c r="AX22" s="303"/>
      <c r="AY22" s="266"/>
      <c r="AZ22" s="269">
        <f>SUM(AZ10:AZ21)</f>
        <v>0</v>
      </c>
      <c r="BA22" s="269">
        <f>SUM(BA10:BA21)</f>
        <v>702888.12</v>
      </c>
      <c r="BB22" s="266"/>
      <c r="BC22" s="303"/>
      <c r="BD22" s="268"/>
      <c r="BE22" s="269">
        <f>SUM(BE10:BE21)</f>
        <v>14835.96</v>
      </c>
      <c r="BF22" s="269">
        <f>SUM(BF10:BF21)</f>
        <v>717724.08000000007</v>
      </c>
      <c r="BG22" s="266"/>
      <c r="BH22" s="268"/>
      <c r="BI22" s="269">
        <f>SUM(BI10:BI21)</f>
        <v>29671.919999999998</v>
      </c>
      <c r="BJ22" s="269">
        <f>SUM(BJ10:BJ21)</f>
        <v>732560.04</v>
      </c>
      <c r="BK22" s="266"/>
      <c r="BL22" s="269">
        <f>SUM(BL10:BL21)</f>
        <v>44507.88</v>
      </c>
      <c r="BM22" s="314"/>
      <c r="BN22" s="266"/>
      <c r="BO22" s="269">
        <f>SUM(BO10:BO21)</f>
        <v>489.41199999999401</v>
      </c>
      <c r="BP22" s="269">
        <f>SUM(BP10:BP21)</f>
        <v>733049.45199999982</v>
      </c>
      <c r="BQ22" s="302"/>
      <c r="BR22" s="303"/>
      <c r="BS22" s="268"/>
      <c r="BT22" s="269">
        <f>SUM(BT10:BT21)</f>
        <v>0</v>
      </c>
      <c r="BU22" s="269">
        <f>SUM(BU10:BU21)</f>
        <v>733458.96</v>
      </c>
      <c r="BV22" s="266"/>
      <c r="BW22" s="290"/>
      <c r="BX22" s="266"/>
      <c r="BY22" s="269">
        <f>SUM(BY10:BY21)</f>
        <v>-2854.38</v>
      </c>
      <c r="BZ22" s="269">
        <f>SUM(BZ10:BZ21)</f>
        <v>730195.07199999981</v>
      </c>
      <c r="CA22" s="302"/>
      <c r="CB22" s="303"/>
      <c r="CC22" s="268"/>
      <c r="CD22" s="269">
        <f>SUM(CD10:CD21)</f>
        <v>118.81</v>
      </c>
      <c r="CE22" s="266"/>
      <c r="CF22" s="266"/>
      <c r="CG22" s="266"/>
      <c r="CH22" s="269">
        <f>SUM(CH10:CH21)</f>
        <v>617.70000000000005</v>
      </c>
      <c r="CI22" s="269">
        <f>SUM(CI10:CI21)</f>
        <v>0</v>
      </c>
      <c r="CJ22" s="266"/>
      <c r="CK22" s="264">
        <f>SUM(CK10:CK21)</f>
        <v>730931.58199999994</v>
      </c>
      <c r="CL22" s="303"/>
    </row>
    <row r="23" spans="1:90" ht="15" thickBot="1" x14ac:dyDescent="0.25">
      <c r="A23" s="270"/>
      <c r="B23" s="271"/>
      <c r="C23" s="271"/>
      <c r="D23" s="298"/>
      <c r="E23" s="271"/>
      <c r="F23" s="271"/>
      <c r="G23" s="271"/>
      <c r="H23" s="302"/>
      <c r="I23" s="303"/>
      <c r="J23" s="271"/>
      <c r="K23" s="271"/>
      <c r="L23" s="271"/>
      <c r="M23" s="271"/>
      <c r="N23" s="290"/>
      <c r="O23" s="273"/>
      <c r="P23" s="271"/>
      <c r="Q23" s="271"/>
      <c r="R23" s="272"/>
      <c r="S23" s="254"/>
      <c r="T23" s="271"/>
      <c r="U23" s="271"/>
      <c r="V23" s="271"/>
      <c r="W23" s="302"/>
      <c r="X23" s="303"/>
      <c r="Y23" s="271"/>
      <c r="Z23" s="271"/>
      <c r="AA23" s="271"/>
      <c r="AB23" s="302"/>
      <c r="AC23" s="303"/>
      <c r="AD23" s="271"/>
      <c r="AE23" s="271"/>
      <c r="AF23" s="271"/>
      <c r="AG23" s="271"/>
      <c r="AH23" s="303"/>
      <c r="AI23" s="273"/>
      <c r="AJ23" s="271"/>
      <c r="AK23" s="271"/>
      <c r="AL23" s="271"/>
      <c r="AM23" s="328"/>
      <c r="AN23" s="271"/>
      <c r="AO23" s="271"/>
      <c r="AP23" s="271"/>
      <c r="AQ23" s="329"/>
      <c r="AR23" s="271"/>
      <c r="AS23" s="271"/>
      <c r="AT23" s="271"/>
      <c r="AU23" s="271"/>
      <c r="AV23" s="271"/>
      <c r="AW23" s="272"/>
      <c r="AX23" s="303"/>
      <c r="AY23" s="271"/>
      <c r="AZ23" s="271"/>
      <c r="BA23" s="271"/>
      <c r="BB23" s="271"/>
      <c r="BC23" s="303"/>
      <c r="BD23" s="273"/>
      <c r="BE23" s="271"/>
      <c r="BF23" s="271"/>
      <c r="BG23" s="271"/>
      <c r="BH23" s="273"/>
      <c r="BI23" s="271"/>
      <c r="BJ23" s="271"/>
      <c r="BK23" s="271"/>
      <c r="BL23" s="271"/>
      <c r="BM23" s="314"/>
      <c r="BN23" s="271"/>
      <c r="BO23" s="271"/>
      <c r="BP23" s="271"/>
      <c r="BQ23" s="302"/>
      <c r="BR23" s="303"/>
      <c r="BS23" s="271"/>
      <c r="BT23" s="271"/>
      <c r="BU23" s="271"/>
      <c r="BV23" s="271"/>
      <c r="BW23" s="290"/>
      <c r="BX23" s="271"/>
      <c r="BY23" s="271"/>
      <c r="BZ23" s="271"/>
      <c r="CA23" s="302"/>
      <c r="CB23" s="303"/>
      <c r="CC23" s="273"/>
      <c r="CD23" s="271"/>
      <c r="CE23" s="271"/>
      <c r="CF23" s="271"/>
      <c r="CG23" s="271"/>
      <c r="CH23" s="271"/>
      <c r="CI23" s="271"/>
      <c r="CJ23" s="271"/>
      <c r="CK23" s="272"/>
      <c r="CL23" s="303"/>
    </row>
    <row r="24" spans="1:90" ht="15.75" thickTop="1" thickBot="1" x14ac:dyDescent="0.25">
      <c r="A24" s="270"/>
      <c r="B24" s="271"/>
      <c r="C24" s="271"/>
      <c r="D24" s="272"/>
      <c r="E24" s="293"/>
      <c r="F24" s="275" t="s">
        <v>131</v>
      </c>
      <c r="G24" s="271"/>
      <c r="H24" s="302"/>
      <c r="I24" s="304"/>
      <c r="J24" s="293">
        <v>43069</v>
      </c>
      <c r="K24" s="275" t="s">
        <v>131</v>
      </c>
      <c r="L24" s="271"/>
      <c r="M24" s="271"/>
      <c r="N24" s="294"/>
      <c r="O24" s="274"/>
      <c r="P24" s="275" t="s">
        <v>127</v>
      </c>
      <c r="Q24" s="271"/>
      <c r="R24" s="272"/>
      <c r="S24" s="276"/>
      <c r="T24" s="293"/>
      <c r="U24" s="275" t="s">
        <v>131</v>
      </c>
      <c r="V24" s="271"/>
      <c r="W24" s="302"/>
      <c r="X24" s="304"/>
      <c r="Y24" s="293"/>
      <c r="Z24" s="275" t="s">
        <v>131</v>
      </c>
      <c r="AA24" s="271"/>
      <c r="AB24" s="302"/>
      <c r="AC24" s="304"/>
      <c r="AD24" s="293"/>
      <c r="AE24" s="275" t="s">
        <v>131</v>
      </c>
      <c r="AF24" s="271"/>
      <c r="AG24" s="271"/>
      <c r="AH24" s="304"/>
      <c r="AI24" s="274"/>
      <c r="AJ24" s="275" t="s">
        <v>131</v>
      </c>
      <c r="AK24" s="271"/>
      <c r="AL24" s="271"/>
      <c r="AM24" s="331"/>
      <c r="AN24" s="275" t="s">
        <v>131</v>
      </c>
      <c r="AO24" s="271"/>
      <c r="AP24" s="271"/>
      <c r="AQ24" s="329"/>
      <c r="AR24" s="271"/>
      <c r="AS24" s="293"/>
      <c r="AT24" s="275" t="s">
        <v>131</v>
      </c>
      <c r="AU24" s="271"/>
      <c r="AV24" s="271"/>
      <c r="AW24" s="272"/>
      <c r="AX24" s="304"/>
      <c r="AY24" s="293"/>
      <c r="AZ24" s="275" t="s">
        <v>131</v>
      </c>
      <c r="BA24" s="271"/>
      <c r="BB24" s="271"/>
      <c r="BC24" s="304"/>
      <c r="BD24" s="274"/>
      <c r="BE24" s="275" t="s">
        <v>127</v>
      </c>
      <c r="BF24" s="271"/>
      <c r="BG24" s="271"/>
      <c r="BH24" s="274"/>
      <c r="BI24" s="275" t="s">
        <v>127</v>
      </c>
      <c r="BJ24" s="271"/>
      <c r="BK24" s="271"/>
      <c r="BL24" s="271"/>
      <c r="BM24" s="315"/>
      <c r="BN24" s="293">
        <v>43830</v>
      </c>
      <c r="BO24" s="275" t="s">
        <v>131</v>
      </c>
      <c r="BP24" s="271"/>
      <c r="BQ24" s="302"/>
      <c r="BR24" s="304"/>
      <c r="BS24" s="293"/>
      <c r="BT24" s="275" t="s">
        <v>131</v>
      </c>
      <c r="BU24" s="271"/>
      <c r="BV24" s="271"/>
      <c r="BW24" s="294"/>
      <c r="BX24" s="293"/>
      <c r="BY24" s="275" t="s">
        <v>131</v>
      </c>
      <c r="BZ24" s="271"/>
      <c r="CA24" s="302"/>
      <c r="CB24" s="304"/>
      <c r="CC24" s="274"/>
      <c r="CD24" s="275" t="s">
        <v>131</v>
      </c>
      <c r="CE24" s="271"/>
      <c r="CF24" s="271"/>
      <c r="CG24" s="311"/>
      <c r="CH24" s="275" t="s">
        <v>131</v>
      </c>
      <c r="CI24" s="271"/>
      <c r="CJ24" s="271"/>
      <c r="CK24" s="272"/>
      <c r="CL24" s="304"/>
    </row>
    <row r="25" spans="1:90" ht="15.75" thickTop="1" thickBot="1" x14ac:dyDescent="0.25">
      <c r="A25" s="270"/>
      <c r="B25" s="271"/>
      <c r="C25" s="271"/>
      <c r="D25" s="272"/>
      <c r="E25" s="295"/>
      <c r="F25" s="278" t="s">
        <v>128</v>
      </c>
      <c r="G25" s="271"/>
      <c r="H25" s="302"/>
      <c r="I25" s="304"/>
      <c r="J25" s="295">
        <v>43046</v>
      </c>
      <c r="K25" s="278" t="s">
        <v>128</v>
      </c>
      <c r="L25" s="271"/>
      <c r="M25" s="271"/>
      <c r="N25" s="294"/>
      <c r="O25" s="277"/>
      <c r="P25" s="278" t="s">
        <v>128</v>
      </c>
      <c r="Q25" s="271"/>
      <c r="R25" s="272"/>
      <c r="S25" s="276"/>
      <c r="T25" s="295"/>
      <c r="U25" s="278" t="s">
        <v>128</v>
      </c>
      <c r="V25" s="271"/>
      <c r="W25" s="302"/>
      <c r="X25" s="304"/>
      <c r="Y25" s="295"/>
      <c r="Z25" s="278" t="s">
        <v>128</v>
      </c>
      <c r="AA25" s="271"/>
      <c r="AB25" s="302"/>
      <c r="AC25" s="304"/>
      <c r="AD25" s="295"/>
      <c r="AE25" s="278" t="s">
        <v>128</v>
      </c>
      <c r="AF25" s="271"/>
      <c r="AG25" s="271"/>
      <c r="AH25" s="304"/>
      <c r="AI25" s="277"/>
      <c r="AJ25" s="278" t="s">
        <v>128</v>
      </c>
      <c r="AK25" s="271"/>
      <c r="AL25" s="271"/>
      <c r="AM25" s="331"/>
      <c r="AN25" s="278" t="s">
        <v>128</v>
      </c>
      <c r="AO25" s="271"/>
      <c r="AP25" s="271"/>
      <c r="AQ25" s="329"/>
      <c r="AR25" s="271"/>
      <c r="AS25" s="295"/>
      <c r="AT25" s="278" t="s">
        <v>128</v>
      </c>
      <c r="AU25" s="271"/>
      <c r="AV25" s="271"/>
      <c r="AW25" s="272"/>
      <c r="AX25" s="304"/>
      <c r="AY25" s="295"/>
      <c r="AZ25" s="278" t="s">
        <v>128</v>
      </c>
      <c r="BA25" s="271"/>
      <c r="BB25" s="271"/>
      <c r="BC25" s="304"/>
      <c r="BD25" s="277"/>
      <c r="BE25" s="278" t="s">
        <v>128</v>
      </c>
      <c r="BF25" s="271"/>
      <c r="BG25" s="271"/>
      <c r="BH25" s="277"/>
      <c r="BI25" s="278" t="s">
        <v>128</v>
      </c>
      <c r="BJ25" s="271"/>
      <c r="BK25" s="271"/>
      <c r="BL25" s="271"/>
      <c r="BM25" s="315"/>
      <c r="BN25" s="295">
        <v>43814</v>
      </c>
      <c r="BO25" s="278" t="s">
        <v>128</v>
      </c>
      <c r="BP25" s="271"/>
      <c r="BQ25" s="302"/>
      <c r="BR25" s="304"/>
      <c r="BS25" s="295"/>
      <c r="BT25" s="278" t="s">
        <v>128</v>
      </c>
      <c r="BU25" s="271"/>
      <c r="BV25" s="271"/>
      <c r="BW25" s="294"/>
      <c r="BX25" s="295"/>
      <c r="BY25" s="278" t="s">
        <v>128</v>
      </c>
      <c r="BZ25" s="271"/>
      <c r="CA25" s="302"/>
      <c r="CB25" s="304"/>
      <c r="CC25" s="277"/>
      <c r="CD25" s="278" t="s">
        <v>128</v>
      </c>
      <c r="CE25" s="271"/>
      <c r="CF25" s="271"/>
      <c r="CG25" s="312"/>
      <c r="CH25" s="278" t="s">
        <v>128</v>
      </c>
      <c r="CI25" s="271"/>
      <c r="CJ25" s="271"/>
      <c r="CK25" s="272"/>
      <c r="CL25" s="304"/>
    </row>
    <row r="26" spans="1:90" ht="22.5" thickTop="1" thickBot="1" x14ac:dyDescent="0.3">
      <c r="A26" s="270"/>
      <c r="B26" s="271"/>
      <c r="C26" s="279"/>
      <c r="D26" s="272"/>
      <c r="E26" s="296"/>
      <c r="F26" s="281" t="s">
        <v>113</v>
      </c>
      <c r="G26" s="271"/>
      <c r="H26" s="302"/>
      <c r="I26" s="304"/>
      <c r="J26" s="296">
        <f>J24-J25</f>
        <v>23</v>
      </c>
      <c r="K26" s="281" t="s">
        <v>113</v>
      </c>
      <c r="L26" s="271"/>
      <c r="M26" s="271"/>
      <c r="N26" s="294"/>
      <c r="O26" s="280"/>
      <c r="P26" s="281" t="s">
        <v>113</v>
      </c>
      <c r="Q26" s="271"/>
      <c r="R26" s="272"/>
      <c r="S26" s="276"/>
      <c r="T26" s="296"/>
      <c r="U26" s="281" t="s">
        <v>113</v>
      </c>
      <c r="V26" s="271"/>
      <c r="W26" s="302"/>
      <c r="X26" s="304"/>
      <c r="Y26" s="296"/>
      <c r="Z26" s="281" t="s">
        <v>113</v>
      </c>
      <c r="AA26" s="271"/>
      <c r="AB26" s="302"/>
      <c r="AC26" s="304"/>
      <c r="AD26" s="296">
        <f>AD24-AD25</f>
        <v>0</v>
      </c>
      <c r="AE26" s="281" t="s">
        <v>113</v>
      </c>
      <c r="AF26" s="271"/>
      <c r="AG26" s="271"/>
      <c r="AH26" s="304"/>
      <c r="AI26" s="280"/>
      <c r="AJ26" s="281" t="s">
        <v>113</v>
      </c>
      <c r="AK26" s="271"/>
      <c r="AL26" s="271"/>
      <c r="AM26" s="332"/>
      <c r="AN26" s="281" t="s">
        <v>113</v>
      </c>
      <c r="AO26" s="271"/>
      <c r="AP26" s="271"/>
      <c r="AQ26" s="329"/>
      <c r="AR26" s="271"/>
      <c r="AS26" s="296"/>
      <c r="AT26" s="281" t="s">
        <v>113</v>
      </c>
      <c r="AU26" s="271"/>
      <c r="AV26" s="271"/>
      <c r="AW26" s="272"/>
      <c r="AX26" s="304"/>
      <c r="AY26" s="296"/>
      <c r="AZ26" s="281" t="s">
        <v>113</v>
      </c>
      <c r="BA26" s="271"/>
      <c r="BB26" s="271"/>
      <c r="BC26" s="304"/>
      <c r="BD26" s="280"/>
      <c r="BE26" s="281" t="s">
        <v>113</v>
      </c>
      <c r="BF26" s="271"/>
      <c r="BG26" s="271"/>
      <c r="BH26" s="280"/>
      <c r="BI26" s="281" t="s">
        <v>113</v>
      </c>
      <c r="BJ26" s="271"/>
      <c r="BK26" s="271"/>
      <c r="BL26" s="271"/>
      <c r="BM26" s="316"/>
      <c r="BN26" s="296">
        <f>BN24-BN25</f>
        <v>16</v>
      </c>
      <c r="BO26" s="281" t="s">
        <v>113</v>
      </c>
      <c r="BP26" s="271"/>
      <c r="BQ26" s="302"/>
      <c r="BR26" s="304"/>
      <c r="BS26" s="296">
        <f>BS24-BS25</f>
        <v>0</v>
      </c>
      <c r="BT26" s="281" t="s">
        <v>113</v>
      </c>
      <c r="BU26" s="271"/>
      <c r="BV26" s="271"/>
      <c r="BW26" s="294"/>
      <c r="BX26" s="296"/>
      <c r="BY26" s="281" t="s">
        <v>113</v>
      </c>
      <c r="BZ26" s="271"/>
      <c r="CA26" s="302"/>
      <c r="CB26" s="304"/>
      <c r="CC26" s="280"/>
      <c r="CD26" s="281" t="s">
        <v>113</v>
      </c>
      <c r="CE26" s="271"/>
      <c r="CF26" s="271"/>
      <c r="CG26" s="296"/>
      <c r="CH26" s="281" t="s">
        <v>113</v>
      </c>
      <c r="CI26" s="271"/>
      <c r="CJ26" s="271"/>
      <c r="CK26" s="272"/>
      <c r="CL26" s="304"/>
    </row>
    <row r="27" spans="1:90" x14ac:dyDescent="0.2">
      <c r="A27" s="270"/>
      <c r="B27" s="271"/>
      <c r="C27" s="271"/>
      <c r="D27" s="271"/>
      <c r="E27" s="238"/>
      <c r="F27" s="278"/>
      <c r="G27" s="271"/>
      <c r="H27" s="302"/>
      <c r="I27" s="305"/>
      <c r="O27" s="238"/>
      <c r="P27" s="278"/>
      <c r="Q27" s="271"/>
      <c r="R27" s="271"/>
      <c r="S27" s="276"/>
      <c r="T27" s="238"/>
      <c r="U27" s="278"/>
      <c r="V27" s="271"/>
      <c r="W27" s="302"/>
      <c r="X27" s="305"/>
      <c r="Y27" s="238"/>
      <c r="Z27" s="278"/>
      <c r="AA27" s="271"/>
      <c r="AB27" s="302"/>
      <c r="AC27" s="305"/>
      <c r="AD27" s="238"/>
      <c r="AE27" s="271"/>
      <c r="AF27" s="271"/>
      <c r="AG27" s="271"/>
      <c r="AH27" s="305"/>
      <c r="AX27" s="305"/>
      <c r="BC27" s="305"/>
    </row>
    <row r="28" spans="1:90" x14ac:dyDescent="0.2">
      <c r="A28" s="270"/>
      <c r="B28" s="271"/>
      <c r="C28" s="271"/>
      <c r="D28" s="271"/>
      <c r="E28" s="282"/>
      <c r="F28" s="271"/>
      <c r="G28" s="271"/>
      <c r="H28" s="302"/>
      <c r="I28" s="305"/>
      <c r="O28" s="282"/>
      <c r="P28" s="271"/>
      <c r="Q28" s="271"/>
      <c r="R28" s="271"/>
      <c r="S28" s="276"/>
      <c r="T28" s="282"/>
      <c r="U28" s="271"/>
      <c r="V28" s="271"/>
      <c r="W28" s="302"/>
      <c r="X28" s="305"/>
      <c r="Y28" s="282"/>
      <c r="Z28" s="271"/>
      <c r="AA28" s="271"/>
      <c r="AB28" s="302"/>
      <c r="AC28" s="305"/>
      <c r="AH28" s="305"/>
      <c r="AX28" s="305"/>
      <c r="BC28" s="305"/>
    </row>
    <row r="29" spans="1:90" x14ac:dyDescent="0.2">
      <c r="A29" s="270"/>
      <c r="B29" s="271"/>
      <c r="C29" s="271"/>
      <c r="D29" s="271"/>
      <c r="E29" s="282"/>
      <c r="F29" s="275" t="s">
        <v>127</v>
      </c>
      <c r="G29" s="271"/>
      <c r="H29" s="302"/>
      <c r="I29" s="305"/>
      <c r="O29" s="282"/>
      <c r="P29" s="275" t="s">
        <v>127</v>
      </c>
      <c r="Q29" s="271"/>
      <c r="R29" s="271"/>
      <c r="S29" s="276"/>
      <c r="T29" s="282"/>
      <c r="U29" s="275" t="s">
        <v>127</v>
      </c>
      <c r="V29" s="271"/>
      <c r="W29" s="302"/>
      <c r="X29" s="305"/>
      <c r="Y29" s="282"/>
      <c r="Z29" s="275" t="s">
        <v>127</v>
      </c>
      <c r="AA29" s="271"/>
      <c r="AB29" s="302"/>
      <c r="AC29" s="305"/>
      <c r="AH29" s="305"/>
      <c r="AX29" s="305"/>
      <c r="BC29" s="305"/>
    </row>
    <row r="30" spans="1:90" x14ac:dyDescent="0.2">
      <c r="A30" s="270"/>
      <c r="B30" s="271"/>
      <c r="C30" s="271"/>
      <c r="D30" s="271"/>
      <c r="E30" s="283"/>
      <c r="F30" s="271" t="s">
        <v>129</v>
      </c>
      <c r="G30" s="271"/>
      <c r="H30" s="302"/>
      <c r="I30" s="305"/>
      <c r="O30" s="283"/>
      <c r="P30" s="271" t="s">
        <v>129</v>
      </c>
      <c r="Q30" s="271"/>
      <c r="R30" s="271"/>
      <c r="S30" s="276"/>
      <c r="T30" s="283"/>
      <c r="U30" s="271" t="s">
        <v>129</v>
      </c>
      <c r="V30" s="271"/>
      <c r="W30" s="302"/>
      <c r="X30" s="305"/>
      <c r="Y30" s="283"/>
      <c r="Z30" s="271" t="s">
        <v>129</v>
      </c>
      <c r="AA30" s="271"/>
      <c r="AB30" s="302"/>
      <c r="AC30" s="305"/>
      <c r="AH30" s="305"/>
      <c r="AX30" s="305"/>
      <c r="BC30" s="305"/>
    </row>
    <row r="31" spans="1:90" x14ac:dyDescent="0.2">
      <c r="A31" s="270"/>
      <c r="B31" s="271"/>
      <c r="C31" s="271"/>
      <c r="D31" s="271"/>
      <c r="E31" s="283"/>
      <c r="F31" s="271"/>
      <c r="G31" s="271"/>
      <c r="H31" s="302"/>
      <c r="I31" s="305"/>
    </row>
    <row r="32" spans="1:90" x14ac:dyDescent="0.2">
      <c r="A32" s="270"/>
      <c r="B32" s="271"/>
      <c r="C32" s="271"/>
      <c r="D32" s="271"/>
      <c r="E32" s="271"/>
      <c r="F32" s="271"/>
      <c r="G32" s="271"/>
      <c r="H32" s="302"/>
      <c r="I32" s="305"/>
    </row>
    <row r="33" spans="1:9" x14ac:dyDescent="0.2">
      <c r="A33" s="270"/>
      <c r="B33" s="271"/>
      <c r="C33" s="271"/>
      <c r="D33" s="271"/>
      <c r="E33" s="271"/>
      <c r="F33" s="271"/>
      <c r="G33" s="271"/>
      <c r="H33" s="302"/>
      <c r="I33" s="305"/>
    </row>
    <row r="34" spans="1:9" x14ac:dyDescent="0.2">
      <c r="A34" s="270"/>
      <c r="B34" s="271"/>
      <c r="C34" s="271"/>
      <c r="D34" s="271"/>
      <c r="E34" s="271"/>
      <c r="F34" s="271"/>
      <c r="G34" s="271"/>
      <c r="H34" s="302"/>
      <c r="I34" s="305"/>
    </row>
    <row r="35" spans="1:9" x14ac:dyDescent="0.2">
      <c r="A35" s="270"/>
      <c r="B35" s="271"/>
      <c r="C35" s="271"/>
      <c r="D35" s="271"/>
      <c r="E35" s="271"/>
      <c r="F35" s="271"/>
      <c r="G35" s="271"/>
      <c r="H35" s="302"/>
      <c r="I35" s="305"/>
    </row>
    <row r="36" spans="1:9" x14ac:dyDescent="0.2">
      <c r="A36" s="270"/>
      <c r="B36" s="271"/>
      <c r="C36" s="271"/>
      <c r="D36" s="271"/>
      <c r="E36" s="271"/>
      <c r="F36" s="271"/>
      <c r="G36" s="271"/>
      <c r="H36" s="302"/>
      <c r="I36" s="305"/>
    </row>
  </sheetData>
  <mergeCells count="95">
    <mergeCell ref="B3:D3"/>
    <mergeCell ref="E3:H3"/>
    <mergeCell ref="I3:I6"/>
    <mergeCell ref="B4:D4"/>
    <mergeCell ref="E4:H4"/>
    <mergeCell ref="B5:D5"/>
    <mergeCell ref="E5:H5"/>
    <mergeCell ref="B6:B7"/>
    <mergeCell ref="J3:M3"/>
    <mergeCell ref="N3:N6"/>
    <mergeCell ref="J4:M4"/>
    <mergeCell ref="J5:M5"/>
    <mergeCell ref="J8:K8"/>
    <mergeCell ref="O10:O21"/>
    <mergeCell ref="B8:C8"/>
    <mergeCell ref="E8:F8"/>
    <mergeCell ref="B10:B21"/>
    <mergeCell ref="E10:E21"/>
    <mergeCell ref="J10:J21"/>
    <mergeCell ref="O3:R3"/>
    <mergeCell ref="S3:S6"/>
    <mergeCell ref="O4:R4"/>
    <mergeCell ref="O5:R5"/>
    <mergeCell ref="O8:P8"/>
    <mergeCell ref="Y10:Y21"/>
    <mergeCell ref="T3:W3"/>
    <mergeCell ref="X3:X6"/>
    <mergeCell ref="T4:W4"/>
    <mergeCell ref="T5:W5"/>
    <mergeCell ref="T8:U8"/>
    <mergeCell ref="T10:T21"/>
    <mergeCell ref="Y3:AB3"/>
    <mergeCell ref="AC3:AC6"/>
    <mergeCell ref="Y4:AB4"/>
    <mergeCell ref="Y5:AB5"/>
    <mergeCell ref="Y8:Z8"/>
    <mergeCell ref="AY8:AZ8"/>
    <mergeCell ref="AY5:BB5"/>
    <mergeCell ref="AS8:AT8"/>
    <mergeCell ref="AD3:AG3"/>
    <mergeCell ref="AI3:AW3"/>
    <mergeCell ref="AI4:AW4"/>
    <mergeCell ref="AS5:AW5"/>
    <mergeCell ref="AM8:AN8"/>
    <mergeCell ref="AM5:AR5"/>
    <mergeCell ref="AY10:AY21"/>
    <mergeCell ref="AM10:AM21"/>
    <mergeCell ref="AD5:AG5"/>
    <mergeCell ref="AD8:AE8"/>
    <mergeCell ref="AD10:AD21"/>
    <mergeCell ref="AH3:AH6"/>
    <mergeCell ref="AD4:AG4"/>
    <mergeCell ref="AI5:AL5"/>
    <mergeCell ref="AI8:AJ8"/>
    <mergeCell ref="AI10:AI21"/>
    <mergeCell ref="AX3:AX6"/>
    <mergeCell ref="AS10:AS21"/>
    <mergeCell ref="BC3:BC6"/>
    <mergeCell ref="AY3:BB3"/>
    <mergeCell ref="AY4:BB4"/>
    <mergeCell ref="BM3:BM6"/>
    <mergeCell ref="BD5:BG5"/>
    <mergeCell ref="BD4:BK4"/>
    <mergeCell ref="BD3:BK3"/>
    <mergeCell ref="BD8:BE8"/>
    <mergeCell ref="BD10:BD21"/>
    <mergeCell ref="BH8:BI8"/>
    <mergeCell ref="BH10:BH21"/>
    <mergeCell ref="BH5:BK5"/>
    <mergeCell ref="BR3:BR6"/>
    <mergeCell ref="BN4:BQ4"/>
    <mergeCell ref="BN5:BQ5"/>
    <mergeCell ref="BN8:BO8"/>
    <mergeCell ref="CC10:CC21"/>
    <mergeCell ref="BN10:BN21"/>
    <mergeCell ref="BN3:BQ3"/>
    <mergeCell ref="CG10:CG21"/>
    <mergeCell ref="BS3:BV3"/>
    <mergeCell ref="BW3:BW6"/>
    <mergeCell ref="BS4:BV4"/>
    <mergeCell ref="BS5:BV5"/>
    <mergeCell ref="BS8:BT8"/>
    <mergeCell ref="BX3:CA3"/>
    <mergeCell ref="CB3:CB6"/>
    <mergeCell ref="BX4:CA4"/>
    <mergeCell ref="BX5:CA5"/>
    <mergeCell ref="BX8:BY8"/>
    <mergeCell ref="BX10:BX21"/>
    <mergeCell ref="CL3:CL6"/>
    <mergeCell ref="CC4:CK4"/>
    <mergeCell ref="CC5:CF5"/>
    <mergeCell ref="CG5:CJ5"/>
    <mergeCell ref="CC8:CD8"/>
    <mergeCell ref="CG8:CH8"/>
    <mergeCell ref="CC3:CK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workbookViewId="0">
      <selection activeCell="A16" sqref="A16:XFD16"/>
    </sheetView>
  </sheetViews>
  <sheetFormatPr defaultRowHeight="14.25" x14ac:dyDescent="0.2"/>
  <cols>
    <col min="1" max="1" width="11.125" bestFit="1" customWidth="1"/>
    <col min="2" max="2" width="21.25" bestFit="1" customWidth="1"/>
    <col min="3" max="3" width="15.625" bestFit="1" customWidth="1"/>
  </cols>
  <sheetData>
    <row r="1" spans="1:3" s="236" customFormat="1" x14ac:dyDescent="0.2">
      <c r="A1" s="236" t="s">
        <v>182</v>
      </c>
      <c r="B1" s="436" t="s">
        <v>183</v>
      </c>
      <c r="C1" s="436" t="s">
        <v>184</v>
      </c>
    </row>
    <row r="2" spans="1:3" x14ac:dyDescent="0.2">
      <c r="A2" s="436">
        <v>1</v>
      </c>
      <c r="B2" t="s">
        <v>14</v>
      </c>
      <c r="C2" s="435">
        <v>644652.22</v>
      </c>
    </row>
    <row r="3" spans="1:3" x14ac:dyDescent="0.2">
      <c r="A3" s="436">
        <v>2</v>
      </c>
      <c r="B3" s="236" t="s">
        <v>30</v>
      </c>
      <c r="C3" s="435">
        <v>717724.08</v>
      </c>
    </row>
    <row r="4" spans="1:3" x14ac:dyDescent="0.2">
      <c r="A4" s="436">
        <v>3</v>
      </c>
      <c r="B4" t="s">
        <v>36</v>
      </c>
      <c r="C4" s="435">
        <v>730931.58</v>
      </c>
    </row>
    <row r="5" spans="1:3" x14ac:dyDescent="0.2">
      <c r="A5" s="436">
        <v>4</v>
      </c>
      <c r="B5" t="s">
        <v>186</v>
      </c>
      <c r="C5" s="435">
        <v>61121.58</v>
      </c>
    </row>
    <row r="6" spans="1:3" s="439" customFormat="1" x14ac:dyDescent="0.2">
      <c r="A6" s="438">
        <v>5</v>
      </c>
      <c r="B6" s="439" t="s">
        <v>185</v>
      </c>
      <c r="C6" s="440">
        <v>61121.58</v>
      </c>
    </row>
    <row r="7" spans="1:3" s="439" customFormat="1" x14ac:dyDescent="0.2">
      <c r="A7" s="438">
        <v>6</v>
      </c>
      <c r="B7" s="439" t="s">
        <v>188</v>
      </c>
      <c r="C7" s="440">
        <v>61121.58</v>
      </c>
    </row>
    <row r="8" spans="1:3" s="439" customFormat="1" x14ac:dyDescent="0.2">
      <c r="A8" s="438">
        <v>7</v>
      </c>
      <c r="B8" s="439" t="s">
        <v>187</v>
      </c>
      <c r="C8" s="440">
        <v>61121.58</v>
      </c>
    </row>
    <row r="9" spans="1:3" s="439" customFormat="1" x14ac:dyDescent="0.2">
      <c r="A9" s="438">
        <v>8</v>
      </c>
      <c r="B9" s="439" t="s">
        <v>189</v>
      </c>
      <c r="C9" s="440">
        <v>61121.58</v>
      </c>
    </row>
    <row r="10" spans="1:3" s="439" customFormat="1" x14ac:dyDescent="0.2">
      <c r="A10" s="438">
        <v>9</v>
      </c>
      <c r="B10" s="439" t="s">
        <v>190</v>
      </c>
      <c r="C10" s="440">
        <v>61121.58</v>
      </c>
    </row>
    <row r="11" spans="1:3" s="439" customFormat="1" x14ac:dyDescent="0.2">
      <c r="A11" s="438">
        <v>10</v>
      </c>
      <c r="B11" s="439" t="s">
        <v>191</v>
      </c>
      <c r="C11" s="440">
        <v>61121.58</v>
      </c>
    </row>
    <row r="12" spans="1:3" x14ac:dyDescent="0.2">
      <c r="A12" s="436">
        <v>11</v>
      </c>
      <c r="B12" t="s">
        <v>192</v>
      </c>
      <c r="C12" s="435">
        <v>61121.58</v>
      </c>
    </row>
    <row r="13" spans="1:3" x14ac:dyDescent="0.2">
      <c r="A13" s="436">
        <v>12</v>
      </c>
      <c r="B13" t="s">
        <v>193</v>
      </c>
      <c r="C13" s="435">
        <v>61121.58</v>
      </c>
    </row>
    <row r="14" spans="1:3" x14ac:dyDescent="0.2">
      <c r="A14" s="436">
        <v>13</v>
      </c>
      <c r="B14" t="s">
        <v>194</v>
      </c>
      <c r="C14" s="435">
        <v>61121.58</v>
      </c>
    </row>
    <row r="15" spans="1:3" x14ac:dyDescent="0.2">
      <c r="A15" s="436">
        <v>14</v>
      </c>
      <c r="B15" t="s">
        <v>195</v>
      </c>
      <c r="C15" s="435">
        <v>61121.58</v>
      </c>
    </row>
    <row r="16" spans="1:3" x14ac:dyDescent="0.2">
      <c r="A16" s="436">
        <v>15</v>
      </c>
      <c r="B16" t="s">
        <v>196</v>
      </c>
      <c r="C16" s="435">
        <v>61121.58</v>
      </c>
    </row>
    <row r="17" spans="3:3" x14ac:dyDescent="0.2">
      <c r="C17" s="437">
        <f>SUM(C2:C16)</f>
        <v>2826766.8400000008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Resumo do Contrato</vt:lpstr>
      <vt:lpstr>Resumo por item</vt:lpstr>
      <vt:lpstr>Cronograma</vt:lpstr>
      <vt:lpstr>Cronogramas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Lopes Silva</dc:creator>
  <cp:lastModifiedBy>Familia</cp:lastModifiedBy>
  <dcterms:created xsi:type="dcterms:W3CDTF">2013-05-17T16:00:40Z</dcterms:created>
  <dcterms:modified xsi:type="dcterms:W3CDTF">2020-08-25T17:21:43Z</dcterms:modified>
</cp:coreProperties>
</file>