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activeTab="2"/>
  </bookViews>
  <sheets>
    <sheet name="Resumo do Contrato" sheetId="2" r:id="rId1"/>
    <sheet name="Resumo por item" sheetId="4" r:id="rId2"/>
    <sheet name="Cronograma" sheetId="3" r:id="rId3"/>
  </sheets>
  <calcPr calcId="144525"/>
</workbook>
</file>

<file path=xl/calcChain.xml><?xml version="1.0" encoding="utf-8"?>
<calcChain xmlns="http://schemas.openxmlformats.org/spreadsheetml/2006/main">
  <c r="B6" i="3" l="1"/>
  <c r="S9" i="3"/>
  <c r="Q9" i="3"/>
  <c r="O9" i="3"/>
  <c r="L9" i="3"/>
  <c r="J9" i="3"/>
  <c r="I9" i="3"/>
  <c r="G9" i="3"/>
  <c r="E9" i="3"/>
  <c r="C9" i="3"/>
  <c r="H9" i="4"/>
  <c r="H8" i="4"/>
  <c r="H5" i="4"/>
  <c r="H6" i="4"/>
  <c r="H7" i="4"/>
  <c r="H4" i="4"/>
  <c r="Q24" i="3" l="1"/>
  <c r="N9" i="3"/>
  <c r="B2" i="4" l="1"/>
  <c r="K141" i="4" l="1"/>
  <c r="E28" i="2" l="1"/>
  <c r="B5" i="3" l="1"/>
  <c r="G28" i="2"/>
  <c r="F28" i="2"/>
</calcChain>
</file>

<file path=xl/sharedStrings.xml><?xml version="1.0" encoding="utf-8"?>
<sst xmlns="http://schemas.openxmlformats.org/spreadsheetml/2006/main" count="105" uniqueCount="81">
  <si>
    <t>Valor Global</t>
  </si>
  <si>
    <t>Acréscimos %</t>
  </si>
  <si>
    <t>Supressões %</t>
  </si>
  <si>
    <t>Valor inicial do Contrato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</si>
  <si>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</si>
  <si>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</si>
  <si>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</si>
  <si>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</si>
  <si>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</si>
  <si>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</si>
  <si>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</si>
  <si>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</si>
  <si>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</si>
  <si>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</si>
  <si>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</si>
  <si>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QUANT</t>
  </si>
  <si>
    <t>VALOR UNITÁRIO</t>
  </si>
  <si>
    <t>VALOR GLOBAL</t>
  </si>
  <si>
    <t>Diferença Global</t>
  </si>
  <si>
    <t>Nomeação de Fiscal</t>
  </si>
  <si>
    <t>1º</t>
  </si>
  <si>
    <t>Parcela nº</t>
  </si>
  <si>
    <t>ADITIVO 01/2018 - PRORROGAÇÃO</t>
  </si>
  <si>
    <t>Valor Parcela</t>
  </si>
  <si>
    <t>Portaria Nomeação Fiscal</t>
  </si>
  <si>
    <t xml:space="preserve">DESCRIÇÃO </t>
  </si>
  <si>
    <t>2ª</t>
  </si>
  <si>
    <t>3ª</t>
  </si>
  <si>
    <t>ADITIVO 02/2019 - PRORROGAÇÃO</t>
  </si>
  <si>
    <t>ADITIVO 03/2020 - PRORROGAÇÃO</t>
  </si>
  <si>
    <t>05/06/2018 a 04/06/2019</t>
  </si>
  <si>
    <t>05/06/2019 a 04/06/2020</t>
  </si>
  <si>
    <t>05/06/2020 a 04/06/2021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</si>
  <si>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</si>
  <si>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</si>
  <si>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</si>
  <si>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</si>
  <si>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</si>
  <si>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</si>
  <si>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</si>
  <si>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</si>
  <si>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</si>
  <si>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</si>
  <si>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</si>
  <si>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</si>
  <si>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CONTRATO 18.2017.SJR</t>
  </si>
  <si>
    <t>05/06/2017 à 04/06/2018</t>
  </si>
  <si>
    <t>Processo</t>
  </si>
  <si>
    <t>23208.000040/2017-87</t>
  </si>
  <si>
    <t>Óleo Diesel S10</t>
  </si>
  <si>
    <t>ARLA</t>
  </si>
  <si>
    <t>VALOR COM DESC.</t>
  </si>
  <si>
    <t>VALOR TOTAL COM DESC.</t>
  </si>
  <si>
    <t>Forncecimento de gasolina comum para o Campus São João Evangelista</t>
  </si>
  <si>
    <t>Fornecimento Diesel S10 para o Campus São João Evangelista</t>
  </si>
  <si>
    <t>Fornecimento Diesel comum para o Campus São João Evangelista</t>
  </si>
  <si>
    <t>Fornecimento ARLA galão de 20L para o Campus São João Evangelista</t>
  </si>
  <si>
    <t>Percentual de desconto Sobre o total faturado. Campus São João Evangelista</t>
  </si>
  <si>
    <t>DESCRIÇÃO DETALHADA</t>
  </si>
  <si>
    <t>Gasolina</t>
  </si>
  <si>
    <t>Diesel</t>
  </si>
  <si>
    <t>Percentual de desconto</t>
  </si>
  <si>
    <t>UND.</t>
  </si>
  <si>
    <t xml:space="preserve">Litro </t>
  </si>
  <si>
    <t>Galão</t>
  </si>
  <si>
    <t xml:space="preserve">Percentual </t>
  </si>
  <si>
    <t>VALOR TOTAL SEM DESCONTO</t>
  </si>
  <si>
    <t>Período</t>
  </si>
  <si>
    <t>05/06/2020 à 04/07/2020</t>
  </si>
  <si>
    <t>05/07/2020 à 04/08/2020</t>
  </si>
  <si>
    <t>05/08/2020 à 04/09/2020</t>
  </si>
  <si>
    <t>05/09/2020 à 04/10/2020</t>
  </si>
  <si>
    <t>05/10/2020 à 04/11/2020</t>
  </si>
  <si>
    <t>05/11/2020 à 04/12/2020</t>
  </si>
  <si>
    <t>05/12/2020 à 04/01/2021</t>
  </si>
  <si>
    <t>05/01/2021 à 04/02/2021</t>
  </si>
  <si>
    <t>05/02/2021 à 04/03/2021</t>
  </si>
  <si>
    <t>05/03/2021 à 04/04/2021</t>
  </si>
  <si>
    <t>05/04/2021 à 04/05/2021</t>
  </si>
  <si>
    <t>05/05/2021 à 04/06/2021</t>
  </si>
  <si>
    <t>VALOR 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</si>
</sst>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R$&quot;#,##0.00;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164" fontId="0" fillId="4" borderId="0" xfId="1" applyNumberFormat="1" applyFont="1" applyFill="1" applyBorder="1"/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Border="1" applyAlignment="1">
      <alignment horizontal="center" vertical="center" wrapText="1"/>
    </xf>
    <xf numFmtId="44" fontId="0" fillId="0" borderId="0" xfId="0" applyNumberFormat="1" applyBorder="1"/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7" fontId="3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7" fontId="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67" fontId="9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7" fontId="0" fillId="8" borderId="5" xfId="0" applyNumberFormat="1" applyFont="1" applyFill="1" applyBorder="1" applyAlignment="1">
      <alignment vertical="center"/>
    </xf>
    <xf numFmtId="167" fontId="0" fillId="8" borderId="1" xfId="0" applyNumberFormat="1" applyFont="1" applyFill="1" applyBorder="1" applyAlignment="1">
      <alignment vertical="center"/>
    </xf>
    <xf numFmtId="167" fontId="9" fillId="8" borderId="1" xfId="0" applyNumberFormat="1" applyFont="1" applyFill="1" applyBorder="1" applyAlignment="1">
      <alignment vertical="center"/>
    </xf>
    <xf numFmtId="0" fontId="10" fillId="7" borderId="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7" fontId="0" fillId="0" borderId="11" xfId="0" applyNumberFormat="1" applyFont="1" applyBorder="1" applyAlignment="1">
      <alignment vertical="center"/>
    </xf>
    <xf numFmtId="0" fontId="10" fillId="7" borderId="13" xfId="0" applyFont="1" applyFill="1" applyBorder="1" applyAlignment="1">
      <alignment horizontal="center"/>
    </xf>
    <xf numFmtId="164" fontId="9" fillId="0" borderId="10" xfId="1" applyFont="1" applyBorder="1" applyAlignment="1">
      <alignment horizontal="center" vertical="center"/>
    </xf>
    <xf numFmtId="164" fontId="9" fillId="0" borderId="11" xfId="1" applyFont="1" applyFill="1" applyBorder="1" applyAlignment="1">
      <alignment horizontal="center" vertical="center" wrapText="1"/>
    </xf>
    <xf numFmtId="164" fontId="0" fillId="0" borderId="15" xfId="1" applyFont="1" applyFill="1" applyBorder="1" applyAlignment="1">
      <alignment horizontal="center" vertical="center"/>
    </xf>
    <xf numFmtId="0" fontId="0" fillId="0" borderId="16" xfId="0" applyBorder="1"/>
    <xf numFmtId="167" fontId="0" fillId="0" borderId="17" xfId="0" applyNumberFormat="1" applyFont="1" applyBorder="1" applyAlignment="1">
      <alignment vertical="center"/>
    </xf>
    <xf numFmtId="164" fontId="9" fillId="4" borderId="4" xfId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67" fontId="0" fillId="0" borderId="10" xfId="0" applyNumberFormat="1" applyFont="1" applyBorder="1" applyAlignment="1">
      <alignment vertical="center"/>
    </xf>
    <xf numFmtId="0" fontId="10" fillId="7" borderId="10" xfId="0" applyFont="1" applyFill="1" applyBorder="1" applyAlignment="1">
      <alignment horizontal="center"/>
    </xf>
    <xf numFmtId="164" fontId="0" fillId="0" borderId="18" xfId="0" applyNumberFormat="1" applyBorder="1" applyAlignment="1"/>
    <xf numFmtId="164" fontId="9" fillId="0" borderId="18" xfId="1" applyFont="1" applyBorder="1" applyAlignment="1">
      <alignment horizontal="center" vertical="center" wrapText="1"/>
    </xf>
    <xf numFmtId="44" fontId="0" fillId="0" borderId="16" xfId="0" applyNumberFormat="1" applyBorder="1"/>
    <xf numFmtId="167" fontId="0" fillId="0" borderId="16" xfId="0" applyNumberFormat="1" applyFont="1" applyBorder="1" applyAlignment="1">
      <alignment vertical="center"/>
    </xf>
    <xf numFmtId="44" fontId="0" fillId="0" borderId="6" xfId="0" applyNumberFormat="1" applyBorder="1"/>
    <xf numFmtId="44" fontId="0" fillId="0" borderId="1" xfId="0" applyNumberFormat="1" applyBorder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0" fillId="0" borderId="10" xfId="1" applyFont="1" applyFill="1" applyBorder="1" applyAlignment="1">
      <alignment horizontal="center" vertical="center"/>
    </xf>
    <xf numFmtId="44" fontId="0" fillId="0" borderId="18" xfId="0" applyNumberFormat="1" applyBorder="1"/>
    <xf numFmtId="0" fontId="0" fillId="0" borderId="18" xfId="0" applyBorder="1"/>
    <xf numFmtId="0" fontId="0" fillId="0" borderId="6" xfId="0" applyBorder="1"/>
    <xf numFmtId="164" fontId="0" fillId="0" borderId="19" xfId="1" applyFon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4" fontId="0" fillId="0" borderId="16" xfId="0" applyNumberFormat="1" applyBorder="1" applyAlignment="1">
      <alignment horizontal="right"/>
    </xf>
    <xf numFmtId="0" fontId="10" fillId="7" borderId="19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0" borderId="14" xfId="0" applyFont="1" applyFill="1" applyBorder="1" applyAlignment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D19" sqref="D1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45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47</v>
      </c>
      <c r="I3" s="49"/>
      <c r="J3" s="49"/>
    </row>
    <row r="4" spans="2:10" x14ac:dyDescent="0.25">
      <c r="B4" s="22" t="s">
        <v>3</v>
      </c>
      <c r="C4" s="19"/>
      <c r="D4" s="58" t="s">
        <v>46</v>
      </c>
      <c r="E4" s="57">
        <v>172870.5</v>
      </c>
      <c r="F4" s="20"/>
      <c r="G4" s="21"/>
      <c r="H4" s="23" t="s">
        <v>48</v>
      </c>
      <c r="I4" s="5"/>
    </row>
    <row r="5" spans="2:10" x14ac:dyDescent="0.25">
      <c r="B5" s="43" t="s">
        <v>24</v>
      </c>
      <c r="C5" s="19" t="s">
        <v>19</v>
      </c>
      <c r="D5" s="58">
        <v>42891</v>
      </c>
      <c r="E5" s="19"/>
      <c r="F5" s="20"/>
      <c r="G5" s="21"/>
      <c r="H5" s="23"/>
      <c r="I5" s="5"/>
    </row>
    <row r="6" spans="2:10" x14ac:dyDescent="0.25">
      <c r="B6" s="43"/>
      <c r="C6" s="19"/>
      <c r="D6" s="58"/>
      <c r="E6" s="19"/>
      <c r="F6" s="20"/>
      <c r="G6" s="21"/>
      <c r="H6" s="23"/>
      <c r="I6" s="5"/>
    </row>
    <row r="7" spans="2:10" x14ac:dyDescent="0.25">
      <c r="B7" s="22"/>
      <c r="C7" s="19"/>
      <c r="D7" s="58"/>
      <c r="E7" s="19"/>
      <c r="F7" s="20"/>
      <c r="G7" s="21"/>
      <c r="H7" s="23"/>
      <c r="I7" s="5"/>
    </row>
    <row r="8" spans="2:10" x14ac:dyDescent="0.25">
      <c r="B8" s="22"/>
      <c r="C8" s="17"/>
      <c r="D8" s="59"/>
      <c r="E8" s="19"/>
      <c r="F8" s="20"/>
      <c r="G8" s="21"/>
      <c r="H8" s="18"/>
      <c r="I8" s="5"/>
    </row>
    <row r="9" spans="2:10" x14ac:dyDescent="0.25">
      <c r="B9" s="22"/>
      <c r="C9" s="17"/>
      <c r="D9" s="59"/>
      <c r="E9" s="19"/>
      <c r="F9" s="20"/>
      <c r="G9" s="21"/>
      <c r="H9" s="18"/>
      <c r="I9" s="5"/>
    </row>
    <row r="10" spans="2:10" x14ac:dyDescent="0.25">
      <c r="B10" s="22"/>
      <c r="C10" s="17"/>
      <c r="D10" s="59"/>
      <c r="E10" s="19"/>
      <c r="F10" s="20"/>
      <c r="G10" s="21"/>
      <c r="H10" s="18"/>
      <c r="I10" s="5"/>
    </row>
    <row r="11" spans="2:10" x14ac:dyDescent="0.25">
      <c r="B11" s="43"/>
      <c r="C11" s="17"/>
      <c r="D11" s="59"/>
      <c r="E11" s="19"/>
      <c r="F11" s="20"/>
      <c r="G11" s="21"/>
      <c r="H11" s="18"/>
      <c r="I11" s="5"/>
    </row>
    <row r="12" spans="2:10" x14ac:dyDescent="0.25">
      <c r="B12" s="22"/>
      <c r="C12" s="19"/>
      <c r="D12" s="59"/>
      <c r="E12" s="19"/>
      <c r="F12" s="20"/>
      <c r="G12" s="21"/>
      <c r="H12" s="18"/>
      <c r="I12" s="5"/>
    </row>
    <row r="13" spans="2:10" x14ac:dyDescent="0.25">
      <c r="B13" s="22"/>
      <c r="C13" s="19"/>
      <c r="D13" s="59"/>
      <c r="E13" s="19"/>
      <c r="F13" s="20"/>
      <c r="G13" s="21"/>
      <c r="H13" s="18"/>
      <c r="I13" s="5"/>
    </row>
    <row r="14" spans="2:10" x14ac:dyDescent="0.25">
      <c r="B14" s="22"/>
      <c r="C14" s="19"/>
      <c r="D14" s="59"/>
      <c r="E14" s="19"/>
      <c r="F14" s="20"/>
      <c r="G14" s="21"/>
      <c r="H14" s="18"/>
      <c r="I14" s="5"/>
    </row>
    <row r="15" spans="2:10" x14ac:dyDescent="0.25">
      <c r="B15" s="22"/>
      <c r="C15" s="19"/>
      <c r="D15" s="58"/>
      <c r="E15" s="19"/>
      <c r="F15" s="20"/>
      <c r="G15" s="21"/>
      <c r="H15" s="23"/>
      <c r="I15" s="5"/>
    </row>
    <row r="16" spans="2:10" x14ac:dyDescent="0.25">
      <c r="B16" s="22"/>
      <c r="C16" s="19"/>
      <c r="D16" s="58"/>
      <c r="E16" s="19"/>
      <c r="F16" s="20"/>
      <c r="G16" s="21"/>
      <c r="H16" s="24"/>
      <c r="I16" s="5"/>
    </row>
    <row r="17" spans="2:10" x14ac:dyDescent="0.25">
      <c r="B17" s="22"/>
      <c r="C17" s="19"/>
      <c r="D17" s="58"/>
      <c r="E17" s="19"/>
      <c r="F17" s="20"/>
      <c r="G17" s="21"/>
      <c r="H17" s="23"/>
      <c r="I17" s="5"/>
    </row>
    <row r="18" spans="2:10" x14ac:dyDescent="0.25">
      <c r="B18" s="22"/>
      <c r="C18" s="19"/>
      <c r="D18" s="59"/>
      <c r="E18" s="19"/>
      <c r="F18" s="20"/>
      <c r="G18" s="21"/>
      <c r="H18" s="18"/>
      <c r="I18" s="5"/>
    </row>
    <row r="19" spans="2:10" x14ac:dyDescent="0.25">
      <c r="B19" s="22"/>
      <c r="C19" s="19"/>
      <c r="D19" s="59"/>
      <c r="E19" s="19"/>
      <c r="F19" s="20"/>
      <c r="G19" s="21"/>
      <c r="H19" s="18"/>
      <c r="I19" s="5"/>
    </row>
    <row r="20" spans="2:10" x14ac:dyDescent="0.25">
      <c r="B20" s="22"/>
      <c r="C20" s="19"/>
      <c r="D20" s="59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59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59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59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59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0" t="s">
        <v>9</v>
      </c>
      <c r="C28" s="51"/>
      <c r="D28" s="52"/>
      <c r="E28" s="26">
        <f>SUM(E4:E27)</f>
        <v>172870.5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1"/>
  <sheetViews>
    <sheetView showGridLines="0" zoomScale="110" zoomScaleNormal="110" workbookViewId="0">
      <selection activeCell="G4" sqref="G4"/>
    </sheetView>
  </sheetViews>
  <sheetFormatPr defaultRowHeight="15" x14ac:dyDescent="0.25"/>
  <cols>
    <col min="1" max="1" width="2.42578125" customWidth="1"/>
    <col min="3" max="3" width="16.7109375" customWidth="1"/>
    <col min="4" max="4" width="43.28515625" customWidth="1"/>
    <col min="5" max="5" width="11" style="62" bestFit="1" customWidth="1"/>
    <col min="7" max="7" width="16.7109375" customWidth="1"/>
    <col min="8" max="8" width="14.42578125" bestFit="1" customWidth="1"/>
    <col min="9" max="9" width="19" style="42" customWidth="1"/>
    <col min="10" max="10" width="23.7109375" bestFit="1" customWidth="1"/>
    <col min="11" max="11" width="22.140625" bestFit="1" customWidth="1"/>
  </cols>
  <sheetData>
    <row r="2" spans="2:10" x14ac:dyDescent="0.25">
      <c r="B2" s="60" t="str">
        <f>'Resumo do Contrato'!B3</f>
        <v>CONTRATO 18.2017.SJR</v>
      </c>
      <c r="C2" s="60"/>
      <c r="D2" s="60"/>
      <c r="E2" s="60"/>
      <c r="F2" s="60"/>
      <c r="G2" s="60"/>
      <c r="H2" s="60"/>
      <c r="I2" s="60"/>
      <c r="J2" s="60"/>
    </row>
    <row r="3" spans="2:10" ht="30" customHeight="1" x14ac:dyDescent="0.25">
      <c r="B3" s="61" t="s">
        <v>14</v>
      </c>
      <c r="C3" s="61" t="s">
        <v>25</v>
      </c>
      <c r="D3" s="67" t="s">
        <v>58</v>
      </c>
      <c r="E3" s="67" t="s">
        <v>62</v>
      </c>
      <c r="F3" s="61" t="s">
        <v>15</v>
      </c>
      <c r="G3" s="61" t="s">
        <v>16</v>
      </c>
      <c r="H3" s="72" t="s">
        <v>17</v>
      </c>
      <c r="I3" s="73" t="s">
        <v>51</v>
      </c>
      <c r="J3" s="73" t="s">
        <v>52</v>
      </c>
    </row>
    <row r="4" spans="2:10" ht="30" customHeight="1" x14ac:dyDescent="0.25">
      <c r="B4" s="63">
        <v>44</v>
      </c>
      <c r="C4" s="64" t="s">
        <v>59</v>
      </c>
      <c r="D4" s="64" t="s">
        <v>53</v>
      </c>
      <c r="E4" s="63" t="s">
        <v>63</v>
      </c>
      <c r="F4" s="71">
        <v>19500</v>
      </c>
      <c r="G4" s="65">
        <v>3.75</v>
      </c>
      <c r="H4" s="65">
        <f>G4*F4</f>
        <v>73125</v>
      </c>
      <c r="I4" s="77">
        <v>3.7297500000000001</v>
      </c>
      <c r="J4" s="77">
        <v>72730.125</v>
      </c>
    </row>
    <row r="5" spans="2:10" ht="30" customHeight="1" x14ac:dyDescent="0.25">
      <c r="B5" s="63">
        <v>45</v>
      </c>
      <c r="C5" s="64" t="s">
        <v>49</v>
      </c>
      <c r="D5" s="64" t="s">
        <v>54</v>
      </c>
      <c r="E5" s="63" t="s">
        <v>63</v>
      </c>
      <c r="F5" s="71">
        <v>7100</v>
      </c>
      <c r="G5" s="65">
        <v>3.13</v>
      </c>
      <c r="H5" s="65">
        <f t="shared" ref="H5:H7" si="0">G5*F5</f>
        <v>22223</v>
      </c>
      <c r="I5" s="78">
        <v>3.1130979999999999</v>
      </c>
      <c r="J5" s="78">
        <v>22102.995800000001</v>
      </c>
    </row>
    <row r="6" spans="2:10" ht="30" customHeight="1" x14ac:dyDescent="0.25">
      <c r="B6" s="63">
        <v>46</v>
      </c>
      <c r="C6" s="64" t="s">
        <v>60</v>
      </c>
      <c r="D6" s="64" t="s">
        <v>55</v>
      </c>
      <c r="E6" s="63" t="s">
        <v>63</v>
      </c>
      <c r="F6" s="71">
        <v>25000</v>
      </c>
      <c r="G6" s="65">
        <v>3.01</v>
      </c>
      <c r="H6" s="65">
        <f t="shared" si="0"/>
        <v>75250</v>
      </c>
      <c r="I6" s="78">
        <v>2.9937459999999998</v>
      </c>
      <c r="J6" s="78">
        <v>74843.649999999994</v>
      </c>
    </row>
    <row r="7" spans="2:10" ht="30" customHeight="1" x14ac:dyDescent="0.25">
      <c r="B7" s="63">
        <v>47</v>
      </c>
      <c r="C7" s="64" t="s">
        <v>50</v>
      </c>
      <c r="D7" s="64" t="s">
        <v>56</v>
      </c>
      <c r="E7" s="63" t="s">
        <v>64</v>
      </c>
      <c r="F7" s="71">
        <v>30</v>
      </c>
      <c r="G7" s="65">
        <v>75.75</v>
      </c>
      <c r="H7" s="65">
        <f t="shared" si="0"/>
        <v>2272.5</v>
      </c>
      <c r="I7" s="78">
        <v>75.340950000000007</v>
      </c>
      <c r="J7" s="78">
        <v>2260.2285000000002</v>
      </c>
    </row>
    <row r="8" spans="2:10" ht="30" customHeight="1" x14ac:dyDescent="0.25">
      <c r="B8" s="75" t="s">
        <v>66</v>
      </c>
      <c r="C8" s="75"/>
      <c r="D8" s="75"/>
      <c r="E8" s="75"/>
      <c r="F8" s="75"/>
      <c r="G8" s="76"/>
      <c r="H8" s="70">
        <f>SUM(H4:H7)</f>
        <v>172870.5</v>
      </c>
      <c r="I8" s="69"/>
      <c r="J8" s="79">
        <v>171936.9993</v>
      </c>
    </row>
    <row r="9" spans="2:10" ht="30" customHeight="1" x14ac:dyDescent="0.25">
      <c r="B9" s="63">
        <v>71</v>
      </c>
      <c r="C9" s="64" t="s">
        <v>61</v>
      </c>
      <c r="D9" s="64" t="s">
        <v>57</v>
      </c>
      <c r="E9" s="68" t="s">
        <v>65</v>
      </c>
      <c r="F9" s="68">
        <v>1</v>
      </c>
      <c r="G9" s="74">
        <v>5.4000000000000003E-3</v>
      </c>
      <c r="H9" s="70">
        <f>H8-(H8*G9)</f>
        <v>171936.9993</v>
      </c>
    </row>
    <row r="10" spans="2:10" ht="30" customHeight="1" x14ac:dyDescent="0.25"/>
    <row r="11" spans="2:10" ht="30" customHeight="1" x14ac:dyDescent="0.25"/>
    <row r="12" spans="2:10" ht="24.95" customHeight="1" x14ac:dyDescent="0.25"/>
    <row r="13" spans="2:10" ht="24.95" customHeight="1" x14ac:dyDescent="0.25"/>
    <row r="14" spans="2:10" ht="24.95" customHeight="1" x14ac:dyDescent="0.25"/>
    <row r="15" spans="2:10" ht="24.95" customHeight="1" x14ac:dyDescent="0.25"/>
    <row r="16" spans="2:10" ht="24.95" customHeight="1" x14ac:dyDescent="0.25"/>
    <row r="141" spans="11:11" x14ac:dyDescent="0.25">
      <c r="K141" s="42">
        <f>SUM(K110:K140)</f>
        <v>0</v>
      </c>
    </row>
  </sheetData>
  <mergeCells count="2">
    <mergeCell ref="B8:G8"/>
    <mergeCell ref="B2:J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showGridLines="0" tabSelected="1" zoomScale="85" zoomScaleNormal="85" workbookViewId="0">
      <selection activeCell="I26" sqref="I2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2.7109375" style="33" bestFit="1" customWidth="1"/>
    <col min="4" max="4" width="13.140625" style="33" bestFit="1" customWidth="1"/>
    <col min="5" max="5" width="13.85546875" style="33" customWidth="1"/>
    <col min="6" max="6" width="16.7109375" style="33" customWidth="1"/>
    <col min="7" max="7" width="15.28515625" style="33" customWidth="1"/>
    <col min="8" max="8" width="16" style="33" customWidth="1"/>
    <col min="9" max="9" width="16.7109375" style="34" customWidth="1"/>
    <col min="10" max="10" width="12.28515625" style="33" bestFit="1" customWidth="1"/>
    <col min="11" max="13" width="13.42578125" style="33" bestFit="1" customWidth="1"/>
    <col min="14" max="14" width="16.7109375" style="33" bestFit="1" customWidth="1"/>
    <col min="15" max="15" width="12.28515625" style="33" bestFit="1" customWidth="1"/>
    <col min="16" max="16" width="24.7109375" style="33" bestFit="1" customWidth="1"/>
    <col min="17" max="17" width="13.85546875" style="33" bestFit="1" customWidth="1"/>
    <col min="18" max="18" width="13.42578125" style="33" bestFit="1" customWidth="1"/>
    <col min="19" max="19" width="16.7109375" style="33" bestFit="1" customWidth="1"/>
    <col min="20" max="16384" width="9.140625" style="33"/>
  </cols>
  <sheetData>
    <row r="1" spans="2:19" s="45" customFormat="1" x14ac:dyDescent="0.25">
      <c r="I1" s="46"/>
    </row>
    <row r="2" spans="2:19" s="45" customFormat="1" x14ac:dyDescent="0.25">
      <c r="I2" s="46"/>
    </row>
    <row r="3" spans="2:19" s="47" customFormat="1" x14ac:dyDescent="0.25"/>
    <row r="4" spans="2:19" s="47" customFormat="1" ht="15.75" thickBot="1" x14ac:dyDescent="0.3"/>
    <row r="5" spans="2:19" s="35" customFormat="1" x14ac:dyDescent="0.25">
      <c r="B5" s="81" t="str">
        <f>'Resumo do Contrato'!B3</f>
        <v>CONTRATO 18.2017.SJR</v>
      </c>
      <c r="C5" s="82"/>
      <c r="D5" s="83"/>
      <c r="E5" s="98" t="s">
        <v>22</v>
      </c>
      <c r="F5" s="99"/>
      <c r="G5" s="99"/>
      <c r="H5" s="100"/>
      <c r="I5" s="113" t="s">
        <v>5</v>
      </c>
      <c r="J5" s="98" t="s">
        <v>28</v>
      </c>
      <c r="K5" s="99"/>
      <c r="L5" s="99"/>
      <c r="M5" s="100"/>
      <c r="N5" s="113" t="s">
        <v>5</v>
      </c>
      <c r="O5" s="98" t="s">
        <v>29</v>
      </c>
      <c r="P5" s="99"/>
      <c r="Q5" s="99"/>
      <c r="R5" s="100"/>
      <c r="S5" s="97" t="s">
        <v>5</v>
      </c>
    </row>
    <row r="6" spans="2:19" s="35" customFormat="1" x14ac:dyDescent="0.25">
      <c r="B6" s="84" t="str">
        <f>'Resumo do Contrato'!D4</f>
        <v>05/06/2017 à 04/06/2018</v>
      </c>
      <c r="C6" s="56"/>
      <c r="D6" s="85"/>
      <c r="E6" s="101" t="s">
        <v>30</v>
      </c>
      <c r="F6" s="54"/>
      <c r="G6" s="54"/>
      <c r="H6" s="102"/>
      <c r="I6" s="113"/>
      <c r="J6" s="101" t="s">
        <v>31</v>
      </c>
      <c r="K6" s="54"/>
      <c r="L6" s="54"/>
      <c r="M6" s="102"/>
      <c r="N6" s="113"/>
      <c r="O6" s="101" t="s">
        <v>32</v>
      </c>
      <c r="P6" s="54"/>
      <c r="Q6" s="54"/>
      <c r="R6" s="102"/>
      <c r="S6" s="97"/>
    </row>
    <row r="7" spans="2:19" s="35" customFormat="1" x14ac:dyDescent="0.25">
      <c r="B7" s="86"/>
      <c r="C7" s="53"/>
      <c r="D7" s="87"/>
      <c r="E7" s="101"/>
      <c r="F7" s="54"/>
      <c r="G7" s="54"/>
      <c r="H7" s="102"/>
      <c r="I7" s="113"/>
      <c r="J7" s="101"/>
      <c r="K7" s="54"/>
      <c r="L7" s="54"/>
      <c r="M7" s="102"/>
      <c r="N7" s="113"/>
      <c r="O7" s="101"/>
      <c r="P7" s="54"/>
      <c r="Q7" s="54"/>
      <c r="R7" s="102"/>
      <c r="S7" s="97"/>
    </row>
    <row r="8" spans="2:19" s="36" customFormat="1" ht="30" x14ac:dyDescent="0.25">
      <c r="B8" s="88"/>
      <c r="C8" s="66" t="s">
        <v>6</v>
      </c>
      <c r="D8" s="89" t="s">
        <v>0</v>
      </c>
      <c r="E8" s="103" t="s">
        <v>10</v>
      </c>
      <c r="F8" s="66" t="s">
        <v>11</v>
      </c>
      <c r="G8" s="66" t="s">
        <v>18</v>
      </c>
      <c r="H8" s="104" t="s">
        <v>4</v>
      </c>
      <c r="I8" s="113"/>
      <c r="J8" s="103" t="s">
        <v>10</v>
      </c>
      <c r="K8" s="66" t="s">
        <v>11</v>
      </c>
      <c r="L8" s="66" t="s">
        <v>18</v>
      </c>
      <c r="M8" s="104" t="s">
        <v>4</v>
      </c>
      <c r="N8" s="113"/>
      <c r="O8" s="103" t="s">
        <v>10</v>
      </c>
      <c r="P8" s="66" t="s">
        <v>11</v>
      </c>
      <c r="Q8" s="66" t="s">
        <v>18</v>
      </c>
      <c r="R8" s="104" t="s">
        <v>4</v>
      </c>
      <c r="S8" s="97"/>
    </row>
    <row r="9" spans="2:19" s="35" customFormat="1" x14ac:dyDescent="0.25">
      <c r="B9" s="88"/>
      <c r="C9" s="65">
        <f>D9/12</f>
        <v>14405.875</v>
      </c>
      <c r="D9" s="90">
        <v>172870.5</v>
      </c>
      <c r="E9" s="105">
        <f>F9/12</f>
        <v>14405.875</v>
      </c>
      <c r="F9" s="65">
        <v>172870.5</v>
      </c>
      <c r="G9" s="65">
        <f>F9-D9</f>
        <v>0</v>
      </c>
      <c r="H9" s="90">
        <v>172870.5</v>
      </c>
      <c r="I9" s="37">
        <f>H9+D9</f>
        <v>345741</v>
      </c>
      <c r="J9" s="105">
        <f>K9/12</f>
        <v>14405.875</v>
      </c>
      <c r="K9" s="65">
        <v>172870.5</v>
      </c>
      <c r="L9" s="105">
        <f>K9-H9</f>
        <v>0</v>
      </c>
      <c r="M9" s="90">
        <v>172870.5</v>
      </c>
      <c r="N9" s="37">
        <f>M9+I9</f>
        <v>518611.5</v>
      </c>
      <c r="O9" s="105">
        <f>P9/12</f>
        <v>14405.875</v>
      </c>
      <c r="P9" s="65">
        <v>172870.5</v>
      </c>
      <c r="Q9" s="65">
        <f>P9-M9</f>
        <v>0</v>
      </c>
      <c r="R9" s="90">
        <v>172870.5</v>
      </c>
      <c r="S9" s="37">
        <f>R9+N9</f>
        <v>691482</v>
      </c>
    </row>
    <row r="10" spans="2:19" s="35" customFormat="1" x14ac:dyDescent="0.25">
      <c r="B10" s="91" t="s">
        <v>12</v>
      </c>
      <c r="C10" s="80"/>
      <c r="D10" s="126"/>
      <c r="E10" s="106" t="s">
        <v>12</v>
      </c>
      <c r="F10" s="55"/>
      <c r="G10" s="48"/>
      <c r="H10" s="107"/>
      <c r="I10" s="38"/>
      <c r="J10" s="106" t="s">
        <v>12</v>
      </c>
      <c r="K10" s="55"/>
      <c r="L10" s="48"/>
      <c r="M10" s="107"/>
      <c r="N10" s="38"/>
      <c r="O10" s="123" t="s">
        <v>12</v>
      </c>
      <c r="P10" s="124"/>
      <c r="Q10" s="125"/>
      <c r="R10" s="107"/>
      <c r="S10" s="38"/>
    </row>
    <row r="11" spans="2:19" s="39" customFormat="1" x14ac:dyDescent="0.25">
      <c r="B11" s="92" t="s">
        <v>21</v>
      </c>
      <c r="C11" s="40" t="s">
        <v>13</v>
      </c>
      <c r="D11" s="93" t="s">
        <v>23</v>
      </c>
      <c r="E11" s="92" t="s">
        <v>21</v>
      </c>
      <c r="F11" s="40" t="s">
        <v>13</v>
      </c>
      <c r="G11" s="40" t="s">
        <v>23</v>
      </c>
      <c r="H11" s="108"/>
      <c r="I11" s="38"/>
      <c r="J11" s="92" t="s">
        <v>21</v>
      </c>
      <c r="K11" s="40" t="s">
        <v>13</v>
      </c>
      <c r="L11" s="40" t="s">
        <v>23</v>
      </c>
      <c r="M11" s="108"/>
      <c r="N11" s="38"/>
      <c r="O11" s="92" t="s">
        <v>21</v>
      </c>
      <c r="P11" s="40" t="s">
        <v>67</v>
      </c>
      <c r="Q11" s="40" t="s">
        <v>23</v>
      </c>
      <c r="R11" s="108"/>
      <c r="S11" s="38"/>
    </row>
    <row r="12" spans="2:19" s="35" customFormat="1" ht="15.75" thickBot="1" x14ac:dyDescent="0.3">
      <c r="B12" s="94" t="s">
        <v>20</v>
      </c>
      <c r="C12" s="95"/>
      <c r="D12" s="96">
        <v>172870.5</v>
      </c>
      <c r="E12" s="94" t="s">
        <v>26</v>
      </c>
      <c r="F12" s="109"/>
      <c r="G12" s="110">
        <v>172870.5</v>
      </c>
      <c r="H12" s="111"/>
      <c r="I12" s="38"/>
      <c r="J12" s="94" t="s">
        <v>27</v>
      </c>
      <c r="K12" s="109"/>
      <c r="L12" s="110">
        <v>172870.5</v>
      </c>
      <c r="M12" s="111"/>
      <c r="N12" s="38"/>
      <c r="O12" s="114" t="s">
        <v>33</v>
      </c>
      <c r="P12" s="112" t="s">
        <v>68</v>
      </c>
      <c r="Q12" s="65">
        <v>14405.875</v>
      </c>
      <c r="R12" s="115"/>
      <c r="S12" s="38"/>
    </row>
    <row r="13" spans="2:19" s="35" customFormat="1" x14ac:dyDescent="0.25">
      <c r="C13" s="44"/>
      <c r="D13" s="38"/>
      <c r="O13" s="114" t="s">
        <v>34</v>
      </c>
      <c r="P13" s="112" t="s">
        <v>69</v>
      </c>
      <c r="Q13" s="65">
        <v>14405.875</v>
      </c>
      <c r="R13" s="116"/>
    </row>
    <row r="14" spans="2:19" s="35" customFormat="1" x14ac:dyDescent="0.25">
      <c r="C14" s="44"/>
      <c r="D14" s="38"/>
      <c r="O14" s="114" t="s">
        <v>35</v>
      </c>
      <c r="P14" s="112" t="s">
        <v>70</v>
      </c>
      <c r="Q14" s="65">
        <v>14405.875</v>
      </c>
      <c r="R14" s="116"/>
    </row>
    <row r="15" spans="2:19" s="35" customFormat="1" x14ac:dyDescent="0.25">
      <c r="C15" s="41"/>
      <c r="D15" s="38"/>
      <c r="O15" s="114" t="s">
        <v>36</v>
      </c>
      <c r="P15" s="112" t="s">
        <v>71</v>
      </c>
      <c r="Q15" s="65">
        <v>14405.875</v>
      </c>
      <c r="R15" s="116"/>
    </row>
    <row r="16" spans="2:19" s="35" customFormat="1" x14ac:dyDescent="0.25">
      <c r="C16" s="41"/>
      <c r="D16" s="38"/>
      <c r="O16" s="114" t="s">
        <v>37</v>
      </c>
      <c r="P16" s="112" t="s">
        <v>72</v>
      </c>
      <c r="Q16" s="65">
        <v>14405.875</v>
      </c>
      <c r="R16" s="116"/>
    </row>
    <row r="17" spans="3:18" s="35" customFormat="1" x14ac:dyDescent="0.25">
      <c r="C17" s="41"/>
      <c r="D17" s="38"/>
      <c r="O17" s="114" t="s">
        <v>38</v>
      </c>
      <c r="P17" s="112" t="s">
        <v>73</v>
      </c>
      <c r="Q17" s="65">
        <v>14405.875</v>
      </c>
      <c r="R17" s="116"/>
    </row>
    <row r="18" spans="3:18" s="35" customFormat="1" x14ac:dyDescent="0.25">
      <c r="C18" s="41"/>
      <c r="D18" s="38"/>
      <c r="O18" s="114" t="s">
        <v>39</v>
      </c>
      <c r="P18" s="112" t="s">
        <v>74</v>
      </c>
      <c r="Q18" s="65">
        <v>14405.875</v>
      </c>
      <c r="R18" s="116"/>
    </row>
    <row r="19" spans="3:18" s="35" customFormat="1" x14ac:dyDescent="0.25">
      <c r="C19" s="41"/>
      <c r="D19" s="38"/>
      <c r="O19" s="118" t="s">
        <v>40</v>
      </c>
      <c r="P19" s="119" t="s">
        <v>75</v>
      </c>
      <c r="Q19" s="65">
        <v>14405.875</v>
      </c>
      <c r="R19" s="116"/>
    </row>
    <row r="20" spans="3:18" s="35" customFormat="1" x14ac:dyDescent="0.25">
      <c r="C20" s="41"/>
      <c r="D20" s="38"/>
      <c r="O20" s="114" t="s">
        <v>41</v>
      </c>
      <c r="P20" s="112" t="s">
        <v>76</v>
      </c>
      <c r="Q20" s="65">
        <v>14405.875</v>
      </c>
      <c r="R20" s="116"/>
    </row>
    <row r="21" spans="3:18" s="35" customFormat="1" x14ac:dyDescent="0.25">
      <c r="C21" s="41"/>
      <c r="D21" s="38"/>
      <c r="O21" s="114" t="s">
        <v>42</v>
      </c>
      <c r="P21" s="112" t="s">
        <v>77</v>
      </c>
      <c r="Q21" s="65">
        <v>14405.875</v>
      </c>
      <c r="R21" s="116"/>
    </row>
    <row r="22" spans="3:18" s="35" customFormat="1" x14ac:dyDescent="0.25">
      <c r="C22" s="41"/>
      <c r="D22" s="38"/>
      <c r="O22" s="114" t="s">
        <v>43</v>
      </c>
      <c r="P22" s="112" t="s">
        <v>78</v>
      </c>
      <c r="Q22" s="65">
        <v>14405.875</v>
      </c>
      <c r="R22" s="116"/>
    </row>
    <row r="23" spans="3:18" s="35" customFormat="1" x14ac:dyDescent="0.25">
      <c r="C23" s="41"/>
      <c r="D23" s="38"/>
      <c r="O23" s="114" t="s">
        <v>44</v>
      </c>
      <c r="P23" s="112" t="s">
        <v>79</v>
      </c>
      <c r="Q23" s="65">
        <v>14405.875</v>
      </c>
      <c r="R23" s="116"/>
    </row>
    <row r="24" spans="3:18" s="35" customFormat="1" ht="15.75" thickBot="1" x14ac:dyDescent="0.3">
      <c r="C24" s="41"/>
      <c r="D24" s="38"/>
      <c r="O24" s="120" t="s">
        <v>80</v>
      </c>
      <c r="P24" s="121"/>
      <c r="Q24" s="122">
        <f>SUM(Q12:Q23)</f>
        <v>172870.5</v>
      </c>
      <c r="R24" s="117"/>
    </row>
    <row r="25" spans="3:18" s="35" customFormat="1" x14ac:dyDescent="0.25">
      <c r="C25" s="41"/>
      <c r="D25" s="38"/>
    </row>
    <row r="26" spans="3:18" s="35" customFormat="1" x14ac:dyDescent="0.25">
      <c r="C26" s="41"/>
      <c r="D26" s="38"/>
    </row>
    <row r="27" spans="3:18" s="35" customFormat="1" x14ac:dyDescent="0.25">
      <c r="C27" s="41"/>
      <c r="D27" s="38"/>
    </row>
    <row r="28" spans="3:18" s="35" customFormat="1" x14ac:dyDescent="0.25">
      <c r="C28" s="41"/>
      <c r="D28" s="38"/>
    </row>
    <row r="29" spans="3:18" s="35" customFormat="1" x14ac:dyDescent="0.25">
      <c r="C29" s="41"/>
      <c r="D29" s="38"/>
    </row>
    <row r="30" spans="3:18" s="35" customFormat="1" x14ac:dyDescent="0.25">
      <c r="C30" s="41"/>
      <c r="D30" s="38"/>
    </row>
    <row r="31" spans="3:18" s="35" customFormat="1" x14ac:dyDescent="0.25">
      <c r="C31" s="41"/>
      <c r="D31" s="38"/>
    </row>
    <row r="32" spans="3:18" s="35" customFormat="1" x14ac:dyDescent="0.25">
      <c r="C32" s="41"/>
      <c r="D32" s="38"/>
    </row>
    <row r="33" spans="3:4" s="35" customFormat="1" x14ac:dyDescent="0.25">
      <c r="C33" s="41"/>
      <c r="D33" s="38"/>
    </row>
    <row r="34" spans="3:4" s="35" customFormat="1" x14ac:dyDescent="0.25">
      <c r="C34" s="41"/>
      <c r="D34" s="38"/>
    </row>
    <row r="35" spans="3:4" s="35" customFormat="1" x14ac:dyDescent="0.25">
      <c r="C35" s="41"/>
      <c r="D35" s="38"/>
    </row>
    <row r="36" spans="3:4" s="35" customFormat="1" x14ac:dyDescent="0.25">
      <c r="C36" s="41"/>
      <c r="D36" s="38"/>
    </row>
    <row r="37" spans="3:4" s="35" customFormat="1" x14ac:dyDescent="0.25">
      <c r="C37" s="41"/>
      <c r="D37" s="38"/>
    </row>
    <row r="38" spans="3:4" s="35" customFormat="1" x14ac:dyDescent="0.25">
      <c r="C38" s="41"/>
      <c r="D38" s="38"/>
    </row>
    <row r="39" spans="3:4" s="35" customFormat="1" x14ac:dyDescent="0.25">
      <c r="C39" s="41"/>
      <c r="D39" s="38"/>
    </row>
    <row r="40" spans="3:4" s="35" customFormat="1" x14ac:dyDescent="0.25">
      <c r="C40" s="41"/>
      <c r="D40" s="38"/>
    </row>
    <row r="41" spans="3:4" s="35" customFormat="1" x14ac:dyDescent="0.25">
      <c r="C41" s="41"/>
      <c r="D41" s="38"/>
    </row>
    <row r="42" spans="3:4" s="35" customFormat="1" x14ac:dyDescent="0.25">
      <c r="C42" s="41"/>
      <c r="D42" s="38"/>
    </row>
    <row r="43" spans="3:4" s="35" customFormat="1" x14ac:dyDescent="0.25">
      <c r="C43" s="41"/>
      <c r="D43" s="38"/>
    </row>
    <row r="44" spans="3:4" s="35" customFormat="1" x14ac:dyDescent="0.25">
      <c r="C44" s="41"/>
      <c r="D44" s="38"/>
    </row>
    <row r="45" spans="3:4" s="35" customFormat="1" x14ac:dyDescent="0.25">
      <c r="C45" s="41"/>
      <c r="D45" s="38"/>
    </row>
    <row r="46" spans="3:4" s="35" customFormat="1" x14ac:dyDescent="0.25">
      <c r="C46" s="41"/>
      <c r="D46" s="38"/>
    </row>
    <row r="47" spans="3:4" s="35" customFormat="1" x14ac:dyDescent="0.25">
      <c r="C47" s="41"/>
      <c r="D47" s="38"/>
    </row>
    <row r="48" spans="3:4" s="35" customFormat="1" x14ac:dyDescent="0.25">
      <c r="C48" s="41"/>
      <c r="D48" s="38"/>
    </row>
    <row r="49" spans="3:4" s="35" customFormat="1" x14ac:dyDescent="0.25">
      <c r="C49" s="41"/>
      <c r="D49" s="38"/>
    </row>
    <row r="50" spans="3:4" s="35" customFormat="1" x14ac:dyDescent="0.25">
      <c r="C50" s="41"/>
      <c r="D50" s="38"/>
    </row>
    <row r="51" spans="3:4" s="35" customFormat="1" x14ac:dyDescent="0.25">
      <c r="C51" s="41"/>
      <c r="D51" s="38"/>
    </row>
    <row r="52" spans="3:4" s="35" customFormat="1" x14ac:dyDescent="0.25">
      <c r="C52" s="41"/>
      <c r="D52" s="38"/>
    </row>
    <row r="53" spans="3:4" s="35" customFormat="1" x14ac:dyDescent="0.25">
      <c r="C53" s="41"/>
      <c r="D53" s="38"/>
    </row>
    <row r="54" spans="3:4" s="35" customFormat="1" x14ac:dyDescent="0.25">
      <c r="C54" s="41"/>
      <c r="D54" s="38"/>
    </row>
    <row r="55" spans="3:4" s="35" customFormat="1" x14ac:dyDescent="0.25">
      <c r="C55" s="41"/>
      <c r="D55" s="38"/>
    </row>
    <row r="56" spans="3:4" s="35" customFormat="1" x14ac:dyDescent="0.25">
      <c r="C56" s="41"/>
      <c r="D56" s="38"/>
    </row>
    <row r="57" spans="3:4" s="35" customFormat="1" x14ac:dyDescent="0.25">
      <c r="C57" s="41"/>
      <c r="D57" s="38"/>
    </row>
    <row r="58" spans="3:4" s="35" customFormat="1" x14ac:dyDescent="0.25">
      <c r="C58" s="41"/>
      <c r="D58" s="38"/>
    </row>
    <row r="59" spans="3:4" s="35" customFormat="1" x14ac:dyDescent="0.25">
      <c r="C59" s="41"/>
      <c r="D59" s="38"/>
    </row>
    <row r="60" spans="3:4" s="35" customFormat="1" x14ac:dyDescent="0.25">
      <c r="C60" s="41"/>
      <c r="D60" s="38"/>
    </row>
    <row r="61" spans="3:4" s="35" customFormat="1" x14ac:dyDescent="0.25">
      <c r="C61" s="41"/>
      <c r="D61" s="38"/>
    </row>
    <row r="62" spans="3:4" s="35" customFormat="1" x14ac:dyDescent="0.25">
      <c r="C62" s="41"/>
      <c r="D62" s="38"/>
    </row>
    <row r="63" spans="3:4" s="35" customFormat="1" x14ac:dyDescent="0.25">
      <c r="C63" s="41"/>
      <c r="D63" s="38"/>
    </row>
    <row r="64" spans="3:4" s="35" customFormat="1" x14ac:dyDescent="0.25">
      <c r="C64" s="41"/>
      <c r="D64" s="38"/>
    </row>
    <row r="65" spans="3:9" s="35" customFormat="1" x14ac:dyDescent="0.25">
      <c r="C65" s="41"/>
      <c r="D65" s="38"/>
    </row>
    <row r="66" spans="3:9" s="35" customFormat="1" x14ac:dyDescent="0.25">
      <c r="C66" s="41"/>
      <c r="D66" s="38"/>
    </row>
    <row r="67" spans="3:9" s="35" customFormat="1" x14ac:dyDescent="0.25">
      <c r="C67" s="41"/>
      <c r="D67" s="38"/>
    </row>
    <row r="68" spans="3:9" s="35" customFormat="1" x14ac:dyDescent="0.25">
      <c r="C68" s="41"/>
      <c r="D68" s="38"/>
    </row>
    <row r="69" spans="3:9" s="35" customFormat="1" x14ac:dyDescent="0.25">
      <c r="C69" s="41"/>
      <c r="D69" s="38"/>
    </row>
    <row r="70" spans="3:9" s="35" customFormat="1" x14ac:dyDescent="0.25">
      <c r="C70" s="41"/>
      <c r="D70" s="38"/>
    </row>
    <row r="71" spans="3:9" s="35" customFormat="1" x14ac:dyDescent="0.25">
      <c r="C71" s="41"/>
      <c r="D71" s="38"/>
    </row>
    <row r="72" spans="3:9" s="35" customFormat="1" x14ac:dyDescent="0.25">
      <c r="I72" s="38"/>
    </row>
    <row r="73" spans="3:9" x14ac:dyDescent="0.25">
      <c r="I73" s="38"/>
    </row>
    <row r="74" spans="3:9" x14ac:dyDescent="0.25">
      <c r="I74" s="38"/>
    </row>
  </sheetData>
  <mergeCells count="21">
    <mergeCell ref="O24:P24"/>
    <mergeCell ref="E5:H5"/>
    <mergeCell ref="I5:I8"/>
    <mergeCell ref="E6:H6"/>
    <mergeCell ref="E7:H7"/>
    <mergeCell ref="E10:F10"/>
    <mergeCell ref="B10:C10"/>
    <mergeCell ref="B6:D6"/>
    <mergeCell ref="B7:D7"/>
    <mergeCell ref="B8:B9"/>
    <mergeCell ref="B5:D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Usuário do Windows</cp:lastModifiedBy>
  <dcterms:created xsi:type="dcterms:W3CDTF">2018-03-05T11:36:05Z</dcterms:created>
  <dcterms:modified xsi:type="dcterms:W3CDTF">2020-09-25T20:15:53Z</dcterms:modified>
</cp:coreProperties>
</file>