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L9" i="3" l="1"/>
  <c r="Q9" i="3"/>
  <c r="S9" i="3"/>
  <c r="N9" i="3"/>
  <c r="G9" i="3"/>
  <c r="C9" i="3"/>
  <c r="O9" i="3"/>
  <c r="Q21" i="3" s="1"/>
  <c r="G4" i="4"/>
  <c r="B6" i="3"/>
  <c r="J9" i="3"/>
  <c r="I9" i="3"/>
  <c r="E9" i="3"/>
  <c r="Q22" i="3" l="1"/>
  <c r="Q18" i="3"/>
  <c r="Q23" i="3"/>
  <c r="Q12" i="3"/>
  <c r="Q14" i="3"/>
  <c r="Q19" i="3"/>
  <c r="Q16" i="3"/>
  <c r="Q15" i="3"/>
  <c r="Q20" i="3"/>
  <c r="Q13" i="3"/>
  <c r="Q17" i="3"/>
  <c r="G5" i="4"/>
  <c r="B2" i="4" l="1"/>
  <c r="J136" i="4" l="1"/>
  <c r="E28" i="2" l="1"/>
  <c r="B5" i="3" l="1"/>
  <c r="G28" i="2"/>
  <c r="F28" i="2"/>
</calcChain>
</file>

<file path=xl/sharedStrings.xml><?xml version="1.0" encoding="utf-8"?>
<sst xmlns="http://schemas.openxmlformats.org/spreadsheetml/2006/main" count="108" uniqueCount="73">
  <si>
    <t>Valor Global</t>
  </si>
  <si>
    <t>Acréscimos %</t>
  </si>
  <si>
    <t>Supressões %</t>
  </si>
  <si>
    <t>Valor inicial do Contrato</t>
  </si>
  <si>
    <t>Valor do Termo</t>
  </si>
  <si>
    <t>Valor Acumulado</t>
  </si>
  <si>
    <t>Valor Mensal</t>
  </si>
  <si>
    <t>Tipo de alteração</t>
  </si>
  <si>
    <t>Valor Total</t>
  </si>
  <si>
    <t>Novo valor Mensal</t>
  </si>
  <si>
    <t>Novo valor Anual</t>
  </si>
  <si>
    <t>Cronograma das parcelas</t>
  </si>
  <si>
    <t>Diferença</t>
  </si>
  <si>
    <t>TOTAL</t>
  </si>
  <si>
    <t>Diferença Global</t>
  </si>
  <si>
    <t>Nomeação de Fiscal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</si>
  <si>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</si>
  <si>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</si>
  <si>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</si>
  <si>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</si>
  <si>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</si>
  <si>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</si>
  <si>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</si>
  <si>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</si>
  <si>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</si>
  <si>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</si>
  <si>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</si>
  <si>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</si>
  <si>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</si>
  <si>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</si>
  <si>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</si>
  <si>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</si>
  <si>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</si>
  <si>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</si>
  <si>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</si>
  <si>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-</t>
  </si>
  <si>
    <t>Processo nº</t>
  </si>
  <si>
    <t>ITEM </t>
  </si>
  <si>
    <t>DESCRIÇÃO</t>
  </si>
  <si>
    <t>QUANTIDADE</t>
  </si>
  <si>
    <t>Período</t>
  </si>
  <si>
    <t>Prorrogação</t>
  </si>
  <si>
    <t>CONTRATO 03.2017.SJR</t>
  </si>
  <si>
    <t>23214.000179/2017-41</t>
  </si>
  <si>
    <t>22/09/2017 à 21/09/2018</t>
  </si>
  <si>
    <t>23214.001575/2018-21</t>
  </si>
  <si>
    <t>22/09/2018 à 21/09/2019</t>
  </si>
  <si>
    <t>Termo Aditivo 01/2018</t>
  </si>
  <si>
    <t>23214.001432/2019-46</t>
  </si>
  <si>
    <t>Termo Aditivo 02/2019</t>
  </si>
  <si>
    <t>22/09/2019 à 21/09/2020</t>
  </si>
  <si>
    <t>Termo Aditivo 03/2020</t>
  </si>
  <si>
    <t>22/09/2020 à 21/09/2021</t>
  </si>
  <si>
    <t>23214.001062/2020-81</t>
  </si>
  <si>
    <t>UNIDADE</t>
  </si>
  <si>
    <t>Meses</t>
  </si>
  <si>
    <t xml:space="preserve">VALOR MENSAL  </t>
  </si>
  <si>
    <t xml:space="preserve">VALOR ANUAL </t>
  </si>
  <si>
    <t xml:space="preserve">Prestação de serviços SMC - Serviço Multimídia, de conectividade digital, em linha privativa de comunicação de Internet, com fornecimento de roteador, por um período de 12 (doze) meses, conforme configuração estabelecida, especificações e condições constantes neste Termo de Referência. OBS: Conexão entre a CONTRATADA e o Campus São João Evangelista – Velocidade 100 Mbps – Ponta A: CONTRATADA – Ponta B CONTRATNTE: Av. Primeiro de Junho N° 1043 - Centro - São João Evangelista - MG Longitude: -42.7822, Latitude: -18.5085 “Prédio Escolar II/Centro de Tecnologia da Informação”.  </t>
  </si>
  <si>
    <t>ADITIVO 02/2019 - PRORROGAÇÃO</t>
  </si>
  <si>
    <t>ADITIVO 03/2020 - PRORROGAÇÃO</t>
  </si>
  <si>
    <t>22/09/2020 à 21/10/2020</t>
  </si>
  <si>
    <t>22/10/2020 à 21/11/2020</t>
  </si>
  <si>
    <t>22/11/2020 à 21/12/2020</t>
  </si>
  <si>
    <t>22/12/2020 à 21/01/2021</t>
  </si>
  <si>
    <t>22/02/2021 à 21/03/2021</t>
  </si>
  <si>
    <t>22/03/2021 à 21/04/2021</t>
  </si>
  <si>
    <t>22/04/2021 à 21/05/2021</t>
  </si>
  <si>
    <t>22/05/2021 à 21/06/2021</t>
  </si>
  <si>
    <t>22/06/2021 à 21/07/2021</t>
  </si>
  <si>
    <t>22/07/2021 à 21/08/2021</t>
  </si>
  <si>
    <t>22/08/2021 à 21/09/2021</t>
  </si>
  <si>
    <t>22/01/2021 à 21/02/2021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</si>
</sst>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8" fontId="12" fillId="0" borderId="6" xfId="0" applyNumberFormat="1" applyFont="1" applyBorder="1" applyAlignment="1">
      <alignment horizontal="center" vertical="center" wrapText="1"/>
    </xf>
    <xf numFmtId="8" fontId="11" fillId="0" borderId="6" xfId="0" applyNumberFormat="1" applyFont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8" fontId="12" fillId="0" borderId="6" xfId="0" applyNumberFormat="1" applyFont="1" applyBorder="1" applyAlignment="1">
      <alignment horizontal="right" vertical="center" wrapText="1"/>
    </xf>
    <xf numFmtId="164" fontId="0" fillId="0" borderId="0" xfId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right"/>
    </xf>
    <xf numFmtId="10" fontId="3" fillId="0" borderId="0" xfId="2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1" xfId="0" applyNumberFormat="1" applyFont="1" applyBorder="1" applyAlignment="1">
      <alignment horizontal="center" vertical="center" wrapText="1"/>
    </xf>
    <xf numFmtId="8" fontId="11" fillId="2" borderId="6" xfId="0" applyNumberFormat="1" applyFont="1" applyFill="1" applyBorder="1" applyAlignment="1">
      <alignment horizontal="right" vertical="center" wrapText="1"/>
    </xf>
    <xf numFmtId="10" fontId="13" fillId="2" borderId="1" xfId="2" applyNumberFormat="1" applyFont="1" applyFill="1" applyBorder="1" applyAlignment="1">
      <alignment horizontal="center" vertical="center"/>
    </xf>
    <xf numFmtId="10" fontId="14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8" fontId="2" fillId="0" borderId="1" xfId="2" applyNumberFormat="1" applyFont="1" applyBorder="1" applyAlignment="1">
      <alignment horizontal="right" vertical="center"/>
    </xf>
    <xf numFmtId="10" fontId="4" fillId="0" borderId="1" xfId="2" applyNumberFormat="1" applyFont="1" applyBorder="1" applyAlignment="1">
      <alignment horizontal="right" vertical="center"/>
    </xf>
    <xf numFmtId="10" fontId="2" fillId="0" borderId="1" xfId="2" applyNumberFormat="1" applyFont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8" fontId="12" fillId="0" borderId="0" xfId="0" applyNumberFormat="1" applyFont="1" applyBorder="1" applyAlignment="1">
      <alignment horizontal="right" vertical="center" wrapText="1"/>
    </xf>
    <xf numFmtId="14" fontId="0" fillId="0" borderId="0" xfId="0" applyNumberForma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9" fillId="2" borderId="14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8" fontId="12" fillId="0" borderId="16" xfId="0" applyNumberFormat="1" applyFont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4" fontId="9" fillId="0" borderId="13" xfId="1" applyFont="1" applyBorder="1" applyAlignment="1">
      <alignment horizontal="center" vertical="center"/>
    </xf>
    <xf numFmtId="164" fontId="9" fillId="0" borderId="14" xfId="1" applyFont="1" applyBorder="1" applyAlignment="1">
      <alignment horizontal="center" vertical="center" wrapText="1"/>
    </xf>
    <xf numFmtId="164" fontId="0" fillId="0" borderId="19" xfId="1" applyFont="1" applyFill="1" applyBorder="1" applyAlignment="1">
      <alignment horizontal="center" vertical="center"/>
    </xf>
    <xf numFmtId="8" fontId="12" fillId="0" borderId="20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8" fontId="12" fillId="0" borderId="22" xfId="0" applyNumberFormat="1" applyFont="1" applyBorder="1" applyAlignment="1">
      <alignment horizontal="right" vertical="center" wrapText="1"/>
    </xf>
    <xf numFmtId="0" fontId="10" fillId="7" borderId="23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0" fillId="0" borderId="25" xfId="0" applyBorder="1"/>
    <xf numFmtId="164" fontId="9" fillId="4" borderId="3" xfId="1" applyFont="1" applyFill="1" applyBorder="1" applyAlignment="1">
      <alignment horizontal="center" vertical="center" wrapText="1"/>
    </xf>
    <xf numFmtId="164" fontId="0" fillId="4" borderId="3" xfId="1" applyNumberFormat="1" applyFont="1" applyFill="1" applyBorder="1"/>
    <xf numFmtId="164" fontId="0" fillId="0" borderId="13" xfId="1" applyFont="1" applyFill="1" applyBorder="1" applyAlignment="1">
      <alignment horizontal="center" vertical="center"/>
    </xf>
    <xf numFmtId="44" fontId="0" fillId="0" borderId="14" xfId="0" applyNumberFormat="1" applyBorder="1"/>
    <xf numFmtId="164" fontId="0" fillId="0" borderId="15" xfId="1" applyFont="1" applyFill="1" applyBorder="1" applyAlignment="1">
      <alignment horizontal="center" vertical="center"/>
    </xf>
    <xf numFmtId="14" fontId="0" fillId="0" borderId="26" xfId="0" applyNumberFormat="1" applyBorder="1"/>
    <xf numFmtId="164" fontId="0" fillId="0" borderId="27" xfId="1" applyFont="1" applyFill="1" applyBorder="1" applyAlignment="1">
      <alignment horizontal="center" vertical="center"/>
    </xf>
    <xf numFmtId="44" fontId="0" fillId="0" borderId="28" xfId="0" applyNumberFormat="1" applyBorder="1"/>
    <xf numFmtId="8" fontId="12" fillId="0" borderId="28" xfId="0" applyNumberFormat="1" applyFont="1" applyBorder="1" applyAlignment="1">
      <alignment horizontal="right" vertical="center" wrapText="1"/>
    </xf>
    <xf numFmtId="14" fontId="0" fillId="0" borderId="29" xfId="0" applyNumberFormat="1" applyBorder="1"/>
    <xf numFmtId="8" fontId="12" fillId="0" borderId="30" xfId="0" applyNumberFormat="1" applyFont="1" applyBorder="1" applyAlignment="1">
      <alignment horizontal="right" vertical="center" wrapText="1"/>
    </xf>
    <xf numFmtId="44" fontId="0" fillId="0" borderId="25" xfId="0" applyNumberFormat="1" applyBorder="1"/>
    <xf numFmtId="13" fontId="0" fillId="0" borderId="0" xfId="0" applyNumberFormat="1" applyBorder="1"/>
    <xf numFmtId="14" fontId="0" fillId="0" borderId="14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4" sqref="E4:E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3.28515625" style="60" customWidth="1"/>
    <col min="5" max="5" width="21" style="65" customWidth="1"/>
    <col min="6" max="6" width="14.28515625" style="2" bestFit="1" customWidth="1"/>
    <col min="7" max="7" width="14.140625" style="3" bestFit="1" customWidth="1"/>
    <col min="8" max="8" width="21.28515625" style="60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0" t="s">
        <v>42</v>
      </c>
      <c r="C3" s="17" t="s">
        <v>7</v>
      </c>
      <c r="D3" s="17" t="s">
        <v>40</v>
      </c>
      <c r="E3" s="17" t="s">
        <v>0</v>
      </c>
      <c r="F3" s="18" t="s">
        <v>1</v>
      </c>
      <c r="G3" s="19" t="s">
        <v>2</v>
      </c>
      <c r="H3" s="17" t="s">
        <v>36</v>
      </c>
      <c r="I3" s="40"/>
      <c r="J3" s="40"/>
    </row>
    <row r="4" spans="2:10" x14ac:dyDescent="0.25">
      <c r="B4" s="16" t="s">
        <v>3</v>
      </c>
      <c r="C4" s="15"/>
      <c r="D4" s="15" t="s">
        <v>44</v>
      </c>
      <c r="E4" s="55">
        <v>135000</v>
      </c>
      <c r="F4" s="72"/>
      <c r="G4" s="73"/>
      <c r="H4" s="58" t="s">
        <v>43</v>
      </c>
      <c r="I4" s="5"/>
    </row>
    <row r="5" spans="2:10" x14ac:dyDescent="0.25">
      <c r="B5" s="35" t="s">
        <v>23</v>
      </c>
      <c r="C5" s="15" t="s">
        <v>15</v>
      </c>
      <c r="D5" s="58" t="s">
        <v>35</v>
      </c>
      <c r="E5" s="55"/>
      <c r="F5" s="72"/>
      <c r="G5" s="73"/>
      <c r="H5" s="58" t="s">
        <v>43</v>
      </c>
      <c r="I5" s="5"/>
    </row>
    <row r="6" spans="2:10" x14ac:dyDescent="0.25">
      <c r="B6" s="35" t="s">
        <v>47</v>
      </c>
      <c r="C6" s="15" t="s">
        <v>41</v>
      </c>
      <c r="D6" s="15" t="s">
        <v>46</v>
      </c>
      <c r="E6" s="55">
        <v>135000</v>
      </c>
      <c r="F6" s="72"/>
      <c r="G6" s="73"/>
      <c r="H6" s="58" t="s">
        <v>45</v>
      </c>
      <c r="I6" s="5"/>
    </row>
    <row r="7" spans="2:10" x14ac:dyDescent="0.25">
      <c r="B7" s="35" t="s">
        <v>49</v>
      </c>
      <c r="C7" s="15" t="s">
        <v>41</v>
      </c>
      <c r="D7" s="15" t="s">
        <v>50</v>
      </c>
      <c r="E7" s="55">
        <v>94500</v>
      </c>
      <c r="F7" s="72"/>
      <c r="G7" s="71">
        <v>40500</v>
      </c>
      <c r="H7" s="58" t="s">
        <v>48</v>
      </c>
      <c r="I7" s="5"/>
    </row>
    <row r="8" spans="2:10" x14ac:dyDescent="0.25">
      <c r="B8" s="35" t="s">
        <v>51</v>
      </c>
      <c r="C8" s="15" t="s">
        <v>41</v>
      </c>
      <c r="D8" s="15" t="s">
        <v>52</v>
      </c>
      <c r="E8" s="55">
        <v>56355.96</v>
      </c>
      <c r="F8" s="72"/>
      <c r="G8" s="71">
        <v>38144.04</v>
      </c>
      <c r="H8" s="58" t="s">
        <v>53</v>
      </c>
      <c r="I8" s="5"/>
    </row>
    <row r="9" spans="2:10" x14ac:dyDescent="0.25">
      <c r="B9" s="16"/>
      <c r="C9" s="14"/>
      <c r="D9" s="59"/>
      <c r="E9" s="55"/>
      <c r="F9" s="72"/>
      <c r="G9" s="73"/>
      <c r="H9" s="59"/>
      <c r="I9" s="5"/>
    </row>
    <row r="10" spans="2:10" x14ac:dyDescent="0.25">
      <c r="B10" s="16"/>
      <c r="C10" s="14"/>
      <c r="D10" s="59"/>
      <c r="E10" s="55"/>
      <c r="F10" s="72"/>
      <c r="G10" s="73"/>
      <c r="H10" s="59"/>
      <c r="I10" s="5"/>
    </row>
    <row r="11" spans="2:10" x14ac:dyDescent="0.25">
      <c r="B11" s="35"/>
      <c r="C11" s="14"/>
      <c r="D11" s="59"/>
      <c r="E11" s="55"/>
      <c r="F11" s="72"/>
      <c r="G11" s="73"/>
      <c r="H11" s="59"/>
      <c r="I11" s="5"/>
    </row>
    <row r="12" spans="2:10" x14ac:dyDescent="0.25">
      <c r="B12" s="16"/>
      <c r="C12" s="15"/>
      <c r="D12" s="59"/>
      <c r="E12" s="55"/>
      <c r="F12" s="72"/>
      <c r="G12" s="73"/>
      <c r="H12" s="59"/>
      <c r="I12" s="5"/>
    </row>
    <row r="13" spans="2:10" x14ac:dyDescent="0.25">
      <c r="B13" s="16"/>
      <c r="C13" s="15"/>
      <c r="D13" s="59"/>
      <c r="E13" s="55"/>
      <c r="F13" s="72"/>
      <c r="G13" s="73"/>
      <c r="H13" s="59"/>
      <c r="I13" s="5"/>
    </row>
    <row r="14" spans="2:10" x14ac:dyDescent="0.25">
      <c r="B14" s="16"/>
      <c r="C14" s="15"/>
      <c r="D14" s="59"/>
      <c r="E14" s="55"/>
      <c r="F14" s="72"/>
      <c r="G14" s="73"/>
      <c r="H14" s="59"/>
      <c r="I14" s="5"/>
    </row>
    <row r="15" spans="2:10" x14ac:dyDescent="0.25">
      <c r="B15" s="16"/>
      <c r="C15" s="15"/>
      <c r="D15" s="58"/>
      <c r="E15" s="55"/>
      <c r="F15" s="72"/>
      <c r="G15" s="73"/>
      <c r="H15" s="58"/>
      <c r="I15" s="5"/>
    </row>
    <row r="16" spans="2:10" x14ac:dyDescent="0.25">
      <c r="B16" s="16"/>
      <c r="C16" s="15"/>
      <c r="D16" s="58"/>
      <c r="E16" s="55"/>
      <c r="F16" s="72"/>
      <c r="G16" s="73"/>
      <c r="H16" s="66"/>
      <c r="I16" s="5"/>
    </row>
    <row r="17" spans="2:10" x14ac:dyDescent="0.25">
      <c r="B17" s="16"/>
      <c r="C17" s="15"/>
      <c r="D17" s="58"/>
      <c r="E17" s="55"/>
      <c r="F17" s="72"/>
      <c r="G17" s="73"/>
      <c r="H17" s="58"/>
      <c r="I17" s="5"/>
    </row>
    <row r="18" spans="2:10" x14ac:dyDescent="0.25">
      <c r="B18" s="16"/>
      <c r="C18" s="15"/>
      <c r="D18" s="59"/>
      <c r="E18" s="55"/>
      <c r="F18" s="72"/>
      <c r="G18" s="73"/>
      <c r="H18" s="59"/>
      <c r="I18" s="5"/>
    </row>
    <row r="19" spans="2:10" x14ac:dyDescent="0.25">
      <c r="B19" s="16"/>
      <c r="C19" s="15"/>
      <c r="D19" s="59"/>
      <c r="E19" s="55"/>
      <c r="F19" s="72"/>
      <c r="G19" s="73"/>
      <c r="H19" s="59"/>
      <c r="I19" s="5"/>
    </row>
    <row r="20" spans="2:10" x14ac:dyDescent="0.25">
      <c r="B20" s="16"/>
      <c r="C20" s="15"/>
      <c r="D20" s="59"/>
      <c r="E20" s="55"/>
      <c r="F20" s="72"/>
      <c r="G20" s="73"/>
      <c r="H20" s="59"/>
      <c r="I20" s="5"/>
      <c r="J20" s="6"/>
    </row>
    <row r="21" spans="2:10" x14ac:dyDescent="0.25">
      <c r="B21" s="16"/>
      <c r="C21" s="15"/>
      <c r="D21" s="59"/>
      <c r="E21" s="55"/>
      <c r="F21" s="72"/>
      <c r="G21" s="73"/>
      <c r="H21" s="59"/>
      <c r="I21" s="5"/>
      <c r="J21" s="6"/>
    </row>
    <row r="22" spans="2:10" x14ac:dyDescent="0.25">
      <c r="B22" s="16"/>
      <c r="C22" s="15"/>
      <c r="D22" s="59"/>
      <c r="E22" s="55"/>
      <c r="F22" s="72"/>
      <c r="G22" s="73"/>
      <c r="H22" s="59"/>
      <c r="I22" s="5"/>
      <c r="J22" s="6"/>
    </row>
    <row r="23" spans="2:10" x14ac:dyDescent="0.25">
      <c r="B23" s="16"/>
      <c r="C23" s="15"/>
      <c r="D23" s="59"/>
      <c r="E23" s="55"/>
      <c r="F23" s="72"/>
      <c r="G23" s="73"/>
      <c r="H23" s="59"/>
      <c r="I23" s="5"/>
      <c r="J23" s="6"/>
    </row>
    <row r="24" spans="2:10" x14ac:dyDescent="0.25">
      <c r="B24" s="16"/>
      <c r="C24" s="15"/>
      <c r="D24" s="59"/>
      <c r="E24" s="55"/>
      <c r="F24" s="72"/>
      <c r="G24" s="73"/>
      <c r="H24" s="59"/>
      <c r="I24" s="5"/>
      <c r="J24" s="6"/>
    </row>
    <row r="25" spans="2:10" x14ac:dyDescent="0.25">
      <c r="B25" s="16"/>
      <c r="C25" s="15"/>
      <c r="D25" s="59"/>
      <c r="E25" s="55"/>
      <c r="F25" s="72"/>
      <c r="G25" s="73"/>
      <c r="H25" s="59"/>
      <c r="I25" s="5"/>
      <c r="J25" s="6"/>
    </row>
    <row r="26" spans="2:10" x14ac:dyDescent="0.25">
      <c r="B26" s="16"/>
      <c r="C26" s="15"/>
      <c r="D26" s="59"/>
      <c r="E26" s="55"/>
      <c r="F26" s="72"/>
      <c r="G26" s="73"/>
      <c r="H26" s="59"/>
      <c r="I26" s="5"/>
      <c r="J26" s="6"/>
    </row>
    <row r="27" spans="2:10" x14ac:dyDescent="0.25">
      <c r="B27" s="13"/>
      <c r="C27" s="14"/>
      <c r="D27" s="59"/>
      <c r="E27" s="55"/>
      <c r="F27" s="72"/>
      <c r="G27" s="73"/>
      <c r="H27" s="59"/>
      <c r="I27" s="5"/>
      <c r="J27" s="6"/>
    </row>
    <row r="28" spans="2:10" x14ac:dyDescent="0.25">
      <c r="B28" s="41" t="s">
        <v>8</v>
      </c>
      <c r="C28" s="42"/>
      <c r="D28" s="43"/>
      <c r="E28" s="67">
        <f>SUM(E4:E27)</f>
        <v>420855.96</v>
      </c>
      <c r="F28" s="68">
        <f>SUM(F4:F27)</f>
        <v>0</v>
      </c>
      <c r="G28" s="69">
        <f>SUM(G4:G27)</f>
        <v>78644.040000000008</v>
      </c>
      <c r="H28" s="70"/>
      <c r="I28" s="7"/>
    </row>
    <row r="29" spans="2:10" x14ac:dyDescent="0.25">
      <c r="C29" s="8"/>
      <c r="E29" s="61"/>
      <c r="F29" s="9"/>
      <c r="G29" s="10"/>
    </row>
    <row r="30" spans="2:10" x14ac:dyDescent="0.25">
      <c r="E30" s="61"/>
      <c r="F30" s="12"/>
    </row>
    <row r="31" spans="2:10" x14ac:dyDescent="0.25">
      <c r="E31" s="62"/>
      <c r="F31" s="12"/>
      <c r="I31" s="11"/>
    </row>
    <row r="32" spans="2:10" x14ac:dyDescent="0.25">
      <c r="E32" s="63"/>
      <c r="F32" s="12"/>
    </row>
    <row r="33" spans="5:6" x14ac:dyDescent="0.25">
      <c r="E33" s="64"/>
      <c r="F33" s="12"/>
    </row>
    <row r="34" spans="5:6" x14ac:dyDescent="0.25">
      <c r="F34" s="12"/>
    </row>
  </sheetData>
  <mergeCells count="2">
    <mergeCell ref="I3:J3"/>
    <mergeCell ref="B28:D28"/>
  </mergeCells>
  <conditionalFormatting sqref="C3:C6 C19:C21 C29:C1048576 C9:C17">
    <cfRule type="containsText" dxfId="27" priority="21" operator="containsText" text="acréscimo">
      <formula>NOT(ISERROR(SEARCH("acréscimo",C3)))</formula>
    </cfRule>
    <cfRule type="containsText" dxfId="26" priority="22" operator="containsText" text="supressão">
      <formula>NOT(ISERROR(SEARCH("supressão",C3)))</formula>
    </cfRule>
  </conditionalFormatting>
  <conditionalFormatting sqref="C18">
    <cfRule type="containsText" dxfId="25" priority="19" operator="containsText" text="acréscimo">
      <formula>NOT(ISERROR(SEARCH("acréscimo",C18)))</formula>
    </cfRule>
    <cfRule type="containsText" dxfId="24" priority="20" operator="containsText" text="supressão">
      <formula>NOT(ISERROR(SEARCH("supressão",C18)))</formula>
    </cfRule>
  </conditionalFormatting>
  <conditionalFormatting sqref="C22">
    <cfRule type="containsText" dxfId="23" priority="17" operator="containsText" text="acréscimo">
      <formula>NOT(ISERROR(SEARCH("acréscimo",C22)))</formula>
    </cfRule>
    <cfRule type="containsText" dxfId="22" priority="18" operator="containsText" text="supressão">
      <formula>NOT(ISERROR(SEARCH("supressão",C22)))</formula>
    </cfRule>
  </conditionalFormatting>
  <conditionalFormatting sqref="C23">
    <cfRule type="containsText" dxfId="21" priority="15" operator="containsText" text="acréscimo">
      <formula>NOT(ISERROR(SEARCH("acréscimo",C23)))</formula>
    </cfRule>
    <cfRule type="containsText" dxfId="20" priority="16" operator="containsText" text="supressão">
      <formula>NOT(ISERROR(SEARCH("supressão",C23)))</formula>
    </cfRule>
  </conditionalFormatting>
  <conditionalFormatting sqref="C24:C27">
    <cfRule type="containsText" dxfId="19" priority="13" operator="containsText" text="acréscimo">
      <formula>NOT(ISERROR(SEARCH("acréscimo",C24)))</formula>
    </cfRule>
    <cfRule type="containsText" dxfId="18" priority="14" operator="containsText" text="supressão">
      <formula>NOT(ISERROR(SEARCH("supressão",C24)))</formula>
    </cfRule>
  </conditionalFormatting>
  <conditionalFormatting sqref="D4">
    <cfRule type="containsText" dxfId="17" priority="11" operator="containsText" text="acréscimo">
      <formula>NOT(ISERROR(SEARCH("acréscimo",D4)))</formula>
    </cfRule>
    <cfRule type="containsText" dxfId="16" priority="12" operator="containsText" text="supressão">
      <formula>NOT(ISERROR(SEARCH("supressão",D4)))</formula>
    </cfRule>
  </conditionalFormatting>
  <conditionalFormatting sqref="D6">
    <cfRule type="containsText" dxfId="15" priority="9" operator="containsText" text="acréscimo">
      <formula>NOT(ISERROR(SEARCH("acréscimo",D6)))</formula>
    </cfRule>
    <cfRule type="containsText" dxfId="14" priority="10" operator="containsText" text="supressão">
      <formula>NOT(ISERROR(SEARCH("supressão",D6)))</formula>
    </cfRule>
  </conditionalFormatting>
  <conditionalFormatting sqref="C7">
    <cfRule type="containsText" dxfId="13" priority="7" operator="containsText" text="acréscimo">
      <formula>NOT(ISERROR(SEARCH("acréscimo",C7)))</formula>
    </cfRule>
    <cfRule type="containsText" dxfId="12" priority="8" operator="containsText" text="supressão">
      <formula>NOT(ISERROR(SEARCH("supressão",C7)))</formula>
    </cfRule>
  </conditionalFormatting>
  <conditionalFormatting sqref="D7">
    <cfRule type="containsText" dxfId="11" priority="5" operator="containsText" text="acréscimo">
      <formula>NOT(ISERROR(SEARCH("acréscimo",D7)))</formula>
    </cfRule>
    <cfRule type="containsText" dxfId="10" priority="6" operator="containsText" text="supressão">
      <formula>NOT(ISERROR(SEARCH("supressão",D7)))</formula>
    </cfRule>
  </conditionalFormatting>
  <conditionalFormatting sqref="C8">
    <cfRule type="containsText" dxfId="9" priority="3" operator="containsText" text="acréscimo">
      <formula>NOT(ISERROR(SEARCH("acréscimo",C8)))</formula>
    </cfRule>
    <cfRule type="containsText" dxfId="8" priority="4" operator="containsText" text="supressão">
      <formula>NOT(ISERROR(SEARCH("supressão",C8)))</formula>
    </cfRule>
  </conditionalFormatting>
  <conditionalFormatting sqref="D8">
    <cfRule type="containsText" dxfId="7" priority="1" operator="containsText" text="acréscimo">
      <formula>NOT(ISERROR(SEARCH("acréscimo",D8)))</formula>
    </cfRule>
    <cfRule type="containsText" dxfId="6" priority="2" operator="containsText" text="supressão">
      <formula>NOT(ISERROR(SEARCH("supressão",D8)))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6"/>
  <sheetViews>
    <sheetView showGridLines="0" zoomScale="115" zoomScaleNormal="115" workbookViewId="0">
      <selection activeCell="I4" sqref="I4"/>
    </sheetView>
  </sheetViews>
  <sheetFormatPr defaultRowHeight="15" x14ac:dyDescent="0.25"/>
  <cols>
    <col min="1" max="1" width="2.42578125" customWidth="1"/>
    <col min="3" max="3" width="45.85546875" customWidth="1"/>
    <col min="4" max="4" width="13.42578125" customWidth="1"/>
    <col min="5" max="5" width="18.5703125" customWidth="1"/>
    <col min="6" max="6" width="16.28515625" bestFit="1" customWidth="1"/>
    <col min="7" max="7" width="17" customWidth="1"/>
    <col min="8" max="8" width="19" style="34" customWidth="1"/>
    <col min="9" max="10" width="22.140625" bestFit="1" customWidth="1"/>
  </cols>
  <sheetData>
    <row r="2" spans="2:8" x14ac:dyDescent="0.25">
      <c r="B2" s="47" t="str">
        <f>'Resumo do Contrato'!B3</f>
        <v>CONTRATO 03.2017.SJR</v>
      </c>
      <c r="C2" s="47"/>
      <c r="D2" s="47"/>
      <c r="E2" s="47"/>
      <c r="F2" s="47"/>
      <c r="G2" s="47"/>
    </row>
    <row r="3" spans="2:8" ht="41.25" customHeight="1" x14ac:dyDescent="0.25">
      <c r="B3" s="49" t="s">
        <v>37</v>
      </c>
      <c r="C3" s="49" t="s">
        <v>38</v>
      </c>
      <c r="D3" s="49" t="s">
        <v>54</v>
      </c>
      <c r="E3" s="49" t="s">
        <v>39</v>
      </c>
      <c r="F3" s="49" t="s">
        <v>56</v>
      </c>
      <c r="G3" s="49" t="s">
        <v>57</v>
      </c>
    </row>
    <row r="4" spans="2:8" ht="195" x14ac:dyDescent="0.25">
      <c r="B4" s="50">
        <v>1</v>
      </c>
      <c r="C4" s="51" t="s">
        <v>58</v>
      </c>
      <c r="D4" s="50" t="s">
        <v>55</v>
      </c>
      <c r="E4" s="50">
        <v>12</v>
      </c>
      <c r="F4" s="52">
        <v>11250</v>
      </c>
      <c r="G4" s="52">
        <f>F4*E4</f>
        <v>135000</v>
      </c>
    </row>
    <row r="5" spans="2:8" ht="21.75" customHeight="1" x14ac:dyDescent="0.25">
      <c r="B5" s="48" t="s">
        <v>13</v>
      </c>
      <c r="C5" s="48"/>
      <c r="D5" s="48"/>
      <c r="E5" s="48"/>
      <c r="F5" s="48"/>
      <c r="G5" s="53">
        <f>SUM(G4)</f>
        <v>135000</v>
      </c>
      <c r="H5"/>
    </row>
    <row r="6" spans="2:8" x14ac:dyDescent="0.25">
      <c r="G6" s="34"/>
    </row>
    <row r="136" spans="10:10" x14ac:dyDescent="0.25">
      <c r="J136" s="34">
        <f>SUM(J105:J135)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4"/>
  <sheetViews>
    <sheetView showGridLines="0" tabSelected="1" topLeftCell="N4" zoomScale="85" zoomScaleNormal="85" workbookViewId="0">
      <selection activeCell="AA21" sqref="AA21"/>
    </sheetView>
  </sheetViews>
  <sheetFormatPr defaultRowHeight="15" x14ac:dyDescent="0.25"/>
  <cols>
    <col min="1" max="1" width="4.140625" style="21" customWidth="1"/>
    <col min="2" max="2" width="11.42578125" style="21" customWidth="1"/>
    <col min="3" max="3" width="17.85546875" style="21" customWidth="1"/>
    <col min="4" max="4" width="23.28515625" style="21" bestFit="1" customWidth="1"/>
    <col min="5" max="5" width="13.85546875" style="21" customWidth="1"/>
    <col min="6" max="6" width="14.42578125" style="21" customWidth="1"/>
    <col min="7" max="7" width="15.28515625" style="21" customWidth="1"/>
    <col min="8" max="8" width="23.28515625" style="21" bestFit="1" customWidth="1"/>
    <col min="9" max="9" width="15.42578125" style="22" customWidth="1"/>
    <col min="10" max="10" width="12.5703125" style="21" customWidth="1"/>
    <col min="11" max="11" width="11.42578125" style="21" bestFit="1" customWidth="1"/>
    <col min="12" max="12" width="13.140625" style="21" bestFit="1" customWidth="1"/>
    <col min="13" max="13" width="24.7109375" style="21" bestFit="1" customWidth="1"/>
    <col min="14" max="14" width="14.7109375" style="21" customWidth="1"/>
    <col min="15" max="16" width="11.42578125" style="21" bestFit="1" customWidth="1"/>
    <col min="17" max="17" width="13.140625" style="21" bestFit="1" customWidth="1"/>
    <col min="18" max="18" width="24.7109375" style="21" bestFit="1" customWidth="1"/>
    <col min="19" max="19" width="16.7109375" style="21" bestFit="1" customWidth="1"/>
    <col min="20" max="16384" width="9.140625" style="21"/>
  </cols>
  <sheetData>
    <row r="1" spans="2:19" s="37" customFormat="1" x14ac:dyDescent="0.25">
      <c r="H1" s="74"/>
      <c r="I1" s="38"/>
    </row>
    <row r="2" spans="2:19" s="37" customFormat="1" x14ac:dyDescent="0.25">
      <c r="H2" s="74"/>
      <c r="I2" s="38"/>
    </row>
    <row r="3" spans="2:19" s="39" customFormat="1" x14ac:dyDescent="0.25">
      <c r="H3" s="74"/>
    </row>
    <row r="4" spans="2:19" s="39" customFormat="1" ht="15.75" thickBot="1" x14ac:dyDescent="0.3"/>
    <row r="5" spans="2:19" s="23" customFormat="1" x14ac:dyDescent="0.25">
      <c r="B5" s="79" t="str">
        <f>'Resumo do Contrato'!B3</f>
        <v>CONTRATO 03.2017.SJR</v>
      </c>
      <c r="C5" s="80"/>
      <c r="D5" s="81"/>
      <c r="E5" s="97" t="s">
        <v>21</v>
      </c>
      <c r="F5" s="98"/>
      <c r="G5" s="98"/>
      <c r="H5" s="99"/>
      <c r="I5" s="108" t="s">
        <v>5</v>
      </c>
      <c r="J5" s="97" t="s">
        <v>59</v>
      </c>
      <c r="K5" s="98"/>
      <c r="L5" s="98"/>
      <c r="M5" s="99"/>
      <c r="N5" s="108" t="s">
        <v>5</v>
      </c>
      <c r="O5" s="97" t="s">
        <v>60</v>
      </c>
      <c r="P5" s="98"/>
      <c r="Q5" s="98"/>
      <c r="R5" s="99"/>
      <c r="S5" s="96" t="s">
        <v>5</v>
      </c>
    </row>
    <row r="6" spans="2:19" s="23" customFormat="1" x14ac:dyDescent="0.25">
      <c r="B6" s="82" t="str">
        <f>'Resumo do Contrato'!D4</f>
        <v>22/09/2017 à 21/09/2018</v>
      </c>
      <c r="C6" s="46"/>
      <c r="D6" s="83"/>
      <c r="E6" s="100" t="s">
        <v>46</v>
      </c>
      <c r="F6" s="45"/>
      <c r="G6" s="45"/>
      <c r="H6" s="101"/>
      <c r="I6" s="108"/>
      <c r="J6" s="100" t="s">
        <v>50</v>
      </c>
      <c r="K6" s="45"/>
      <c r="L6" s="45"/>
      <c r="M6" s="101"/>
      <c r="N6" s="108"/>
      <c r="O6" s="100" t="s">
        <v>52</v>
      </c>
      <c r="P6" s="45"/>
      <c r="Q6" s="45"/>
      <c r="R6" s="101"/>
      <c r="S6" s="96"/>
    </row>
    <row r="7" spans="2:19" s="23" customFormat="1" x14ac:dyDescent="0.25">
      <c r="B7" s="84"/>
      <c r="C7" s="44"/>
      <c r="D7" s="85"/>
      <c r="E7" s="100"/>
      <c r="F7" s="45"/>
      <c r="G7" s="45"/>
      <c r="H7" s="101"/>
      <c r="I7" s="108"/>
      <c r="J7" s="100"/>
      <c r="K7" s="45"/>
      <c r="L7" s="45"/>
      <c r="M7" s="101"/>
      <c r="N7" s="108"/>
      <c r="O7" s="100"/>
      <c r="P7" s="45"/>
      <c r="Q7" s="45"/>
      <c r="R7" s="101"/>
      <c r="S7" s="96"/>
    </row>
    <row r="8" spans="2:19" s="24" customFormat="1" ht="30" x14ac:dyDescent="0.25">
      <c r="B8" s="86"/>
      <c r="C8" s="25" t="s">
        <v>6</v>
      </c>
      <c r="D8" s="87" t="s">
        <v>0</v>
      </c>
      <c r="E8" s="102" t="s">
        <v>9</v>
      </c>
      <c r="F8" s="25" t="s">
        <v>10</v>
      </c>
      <c r="G8" s="25" t="s">
        <v>14</v>
      </c>
      <c r="H8" s="103" t="s">
        <v>4</v>
      </c>
      <c r="I8" s="108"/>
      <c r="J8" s="102" t="s">
        <v>9</v>
      </c>
      <c r="K8" s="25" t="s">
        <v>10</v>
      </c>
      <c r="L8" s="25" t="s">
        <v>14</v>
      </c>
      <c r="M8" s="103" t="s">
        <v>4</v>
      </c>
      <c r="N8" s="108"/>
      <c r="O8" s="102" t="s">
        <v>9</v>
      </c>
      <c r="P8" s="25" t="s">
        <v>10</v>
      </c>
      <c r="Q8" s="25" t="s">
        <v>14</v>
      </c>
      <c r="R8" s="103" t="s">
        <v>4</v>
      </c>
      <c r="S8" s="96"/>
    </row>
    <row r="9" spans="2:19" s="23" customFormat="1" x14ac:dyDescent="0.25">
      <c r="B9" s="86"/>
      <c r="C9" s="26">
        <f>D9/12</f>
        <v>11250</v>
      </c>
      <c r="D9" s="88">
        <v>135000</v>
      </c>
      <c r="E9" s="104">
        <f>F9/12</f>
        <v>11250</v>
      </c>
      <c r="F9" s="55">
        <v>135000</v>
      </c>
      <c r="G9" s="55">
        <f>F9-D9</f>
        <v>0</v>
      </c>
      <c r="H9" s="88">
        <v>135000</v>
      </c>
      <c r="I9" s="109">
        <f>D9+H9</f>
        <v>270000</v>
      </c>
      <c r="J9" s="104">
        <f>K9/12</f>
        <v>7875</v>
      </c>
      <c r="K9" s="55">
        <v>94500</v>
      </c>
      <c r="L9" s="55">
        <f>M9-H9</f>
        <v>-40500</v>
      </c>
      <c r="M9" s="88">
        <v>94500</v>
      </c>
      <c r="N9" s="118">
        <f>I9+M9</f>
        <v>364500</v>
      </c>
      <c r="O9" s="104">
        <f>P9/12</f>
        <v>4696.33</v>
      </c>
      <c r="P9" s="55">
        <v>56355.96</v>
      </c>
      <c r="Q9" s="55">
        <f>P9-M9</f>
        <v>-38144.04</v>
      </c>
      <c r="R9" s="88">
        <v>56355.96</v>
      </c>
      <c r="S9" s="57">
        <f>N9+R9</f>
        <v>420855.96</v>
      </c>
    </row>
    <row r="10" spans="2:19" s="23" customFormat="1" x14ac:dyDescent="0.25">
      <c r="B10" s="89" t="s">
        <v>11</v>
      </c>
      <c r="C10" s="75"/>
      <c r="D10" s="90"/>
      <c r="E10" s="105" t="s">
        <v>11</v>
      </c>
      <c r="F10" s="76"/>
      <c r="G10" s="76"/>
      <c r="H10" s="106"/>
      <c r="I10" s="27"/>
      <c r="J10" s="105" t="s">
        <v>11</v>
      </c>
      <c r="K10" s="76"/>
      <c r="L10" s="76"/>
      <c r="M10" s="106"/>
      <c r="N10" s="27"/>
      <c r="O10" s="105" t="s">
        <v>11</v>
      </c>
      <c r="P10" s="76"/>
      <c r="Q10" s="76"/>
      <c r="R10" s="106"/>
      <c r="S10" s="27"/>
    </row>
    <row r="11" spans="2:19" s="28" customFormat="1" x14ac:dyDescent="0.25">
      <c r="B11" s="91" t="s">
        <v>20</v>
      </c>
      <c r="C11" s="29" t="s">
        <v>22</v>
      </c>
      <c r="D11" s="92" t="s">
        <v>40</v>
      </c>
      <c r="E11" s="91" t="s">
        <v>20</v>
      </c>
      <c r="F11" s="30" t="s">
        <v>12</v>
      </c>
      <c r="G11" s="31" t="s">
        <v>22</v>
      </c>
      <c r="H11" s="92" t="s">
        <v>40</v>
      </c>
      <c r="I11" s="27"/>
      <c r="J11" s="91" t="s">
        <v>20</v>
      </c>
      <c r="K11" s="31" t="s">
        <v>12</v>
      </c>
      <c r="L11" s="31" t="s">
        <v>22</v>
      </c>
      <c r="M11" s="92" t="s">
        <v>40</v>
      </c>
      <c r="N11" s="27"/>
      <c r="O11" s="91" t="s">
        <v>20</v>
      </c>
      <c r="P11" s="31" t="s">
        <v>12</v>
      </c>
      <c r="Q11" s="31" t="s">
        <v>22</v>
      </c>
      <c r="R11" s="92" t="s">
        <v>40</v>
      </c>
      <c r="S11" s="27"/>
    </row>
    <row r="12" spans="2:19" s="23" customFormat="1" ht="15.75" thickBot="1" x14ac:dyDescent="0.3">
      <c r="B12" s="93" t="s">
        <v>16</v>
      </c>
      <c r="C12" s="94">
        <v>135000</v>
      </c>
      <c r="D12" s="95" t="s">
        <v>44</v>
      </c>
      <c r="E12" s="93" t="s">
        <v>17</v>
      </c>
      <c r="F12" s="107"/>
      <c r="G12" s="94">
        <v>135000</v>
      </c>
      <c r="H12" s="95" t="s">
        <v>46</v>
      </c>
      <c r="I12" s="27"/>
      <c r="J12" s="110" t="s">
        <v>18</v>
      </c>
      <c r="K12" s="32"/>
      <c r="L12" s="55">
        <v>94500</v>
      </c>
      <c r="M12" s="111" t="s">
        <v>50</v>
      </c>
      <c r="N12" s="27"/>
      <c r="O12" s="110" t="s">
        <v>19</v>
      </c>
      <c r="P12" s="32"/>
      <c r="Q12" s="55">
        <f>O9</f>
        <v>4696.33</v>
      </c>
      <c r="R12" s="123" t="s">
        <v>61</v>
      </c>
      <c r="S12" s="27"/>
    </row>
    <row r="13" spans="2:19" s="23" customFormat="1" x14ac:dyDescent="0.25">
      <c r="B13" s="54"/>
      <c r="C13" s="22"/>
      <c r="E13" s="54"/>
      <c r="G13" s="77"/>
      <c r="H13" s="78"/>
      <c r="I13" s="27"/>
      <c r="J13" s="112"/>
      <c r="K13" s="33"/>
      <c r="L13" s="77"/>
      <c r="M13" s="113"/>
      <c r="N13" s="27"/>
      <c r="O13" s="110" t="s">
        <v>24</v>
      </c>
      <c r="P13" s="32"/>
      <c r="Q13" s="55">
        <f>O9</f>
        <v>4696.33</v>
      </c>
      <c r="R13" s="121" t="s">
        <v>62</v>
      </c>
      <c r="S13" s="27"/>
    </row>
    <row r="14" spans="2:19" s="23" customFormat="1" ht="15.75" thickBot="1" x14ac:dyDescent="0.3">
      <c r="B14" s="54"/>
      <c r="C14" s="22"/>
      <c r="E14" s="54"/>
      <c r="G14" s="77"/>
      <c r="H14" s="78"/>
      <c r="I14" s="27"/>
      <c r="J14" s="114"/>
      <c r="K14" s="115"/>
      <c r="L14" s="116"/>
      <c r="M14" s="117"/>
      <c r="N14" s="27"/>
      <c r="O14" s="110" t="s">
        <v>25</v>
      </c>
      <c r="P14" s="32"/>
      <c r="Q14" s="55">
        <f>O9</f>
        <v>4696.33</v>
      </c>
      <c r="R14" s="121" t="s">
        <v>63</v>
      </c>
      <c r="S14" s="27"/>
    </row>
    <row r="15" spans="2:19" s="23" customFormat="1" x14ac:dyDescent="0.25">
      <c r="B15" s="54"/>
      <c r="C15" s="22"/>
      <c r="E15" s="54"/>
      <c r="G15" s="77"/>
      <c r="H15" s="78"/>
      <c r="I15" s="27"/>
      <c r="J15" s="54"/>
      <c r="K15" s="33"/>
      <c r="L15" s="77"/>
      <c r="M15" s="33"/>
      <c r="N15" s="27"/>
      <c r="O15" s="110" t="s">
        <v>26</v>
      </c>
      <c r="P15" s="32"/>
      <c r="Q15" s="55">
        <f>O9</f>
        <v>4696.33</v>
      </c>
      <c r="R15" s="121" t="s">
        <v>64</v>
      </c>
      <c r="S15" s="27"/>
    </row>
    <row r="16" spans="2:19" s="23" customFormat="1" x14ac:dyDescent="0.25">
      <c r="B16" s="54"/>
      <c r="C16" s="22"/>
      <c r="E16" s="54"/>
      <c r="G16" s="77"/>
      <c r="H16" s="78"/>
      <c r="I16" s="27"/>
      <c r="J16" s="54"/>
      <c r="K16" s="33"/>
      <c r="L16" s="77"/>
      <c r="M16" s="33"/>
      <c r="N16" s="27"/>
      <c r="O16" s="110" t="s">
        <v>27</v>
      </c>
      <c r="P16" s="32"/>
      <c r="Q16" s="55">
        <f>O9</f>
        <v>4696.33</v>
      </c>
      <c r="R16" s="121" t="s">
        <v>72</v>
      </c>
      <c r="S16" s="27"/>
    </row>
    <row r="17" spans="2:19" s="23" customFormat="1" x14ac:dyDescent="0.25">
      <c r="B17" s="54"/>
      <c r="C17" s="22"/>
      <c r="E17" s="54"/>
      <c r="G17" s="77"/>
      <c r="H17" s="78"/>
      <c r="I17" s="27"/>
      <c r="J17" s="54"/>
      <c r="K17" s="33"/>
      <c r="L17" s="77"/>
      <c r="M17" s="120"/>
      <c r="N17" s="27"/>
      <c r="O17" s="110" t="s">
        <v>28</v>
      </c>
      <c r="P17" s="32"/>
      <c r="Q17" s="55">
        <f>O9</f>
        <v>4696.33</v>
      </c>
      <c r="R17" s="121" t="s">
        <v>65</v>
      </c>
      <c r="S17" s="27"/>
    </row>
    <row r="18" spans="2:19" s="23" customFormat="1" x14ac:dyDescent="0.25">
      <c r="B18" s="54"/>
      <c r="C18" s="22"/>
      <c r="E18" s="54"/>
      <c r="G18" s="77"/>
      <c r="H18" s="78"/>
      <c r="I18" s="27"/>
      <c r="J18" s="54"/>
      <c r="K18" s="33"/>
      <c r="L18" s="77"/>
      <c r="M18" s="33"/>
      <c r="N18" s="27"/>
      <c r="O18" s="110" t="s">
        <v>29</v>
      </c>
      <c r="P18" s="32"/>
      <c r="Q18" s="55">
        <f>O9</f>
        <v>4696.33</v>
      </c>
      <c r="R18" s="121" t="s">
        <v>66</v>
      </c>
      <c r="S18" s="27"/>
    </row>
    <row r="19" spans="2:19" s="23" customFormat="1" x14ac:dyDescent="0.25">
      <c r="B19" s="54"/>
      <c r="C19" s="22"/>
      <c r="E19" s="54"/>
      <c r="G19" s="77"/>
      <c r="H19" s="78"/>
      <c r="I19" s="27"/>
      <c r="J19" s="54"/>
      <c r="K19" s="33"/>
      <c r="L19" s="77"/>
      <c r="M19" s="33"/>
      <c r="N19" s="27"/>
      <c r="O19" s="110" t="s">
        <v>30</v>
      </c>
      <c r="P19" s="32"/>
      <c r="Q19" s="55">
        <f>O9</f>
        <v>4696.33</v>
      </c>
      <c r="R19" s="121" t="s">
        <v>67</v>
      </c>
      <c r="S19" s="27"/>
    </row>
    <row r="20" spans="2:19" s="23" customFormat="1" x14ac:dyDescent="0.25">
      <c r="B20" s="54"/>
      <c r="C20" s="22"/>
      <c r="E20" s="54"/>
      <c r="G20" s="77"/>
      <c r="H20" s="78"/>
      <c r="I20" s="27"/>
      <c r="J20" s="54"/>
      <c r="K20" s="33"/>
      <c r="L20" s="77"/>
      <c r="M20" s="33"/>
      <c r="N20" s="27"/>
      <c r="O20" s="110" t="s">
        <v>31</v>
      </c>
      <c r="P20" s="32"/>
      <c r="Q20" s="55">
        <f>O9</f>
        <v>4696.33</v>
      </c>
      <c r="R20" s="121" t="s">
        <v>68</v>
      </c>
      <c r="S20" s="27"/>
    </row>
    <row r="21" spans="2:19" s="23" customFormat="1" x14ac:dyDescent="0.25">
      <c r="B21" s="54"/>
      <c r="C21" s="22"/>
      <c r="E21" s="54"/>
      <c r="G21" s="77"/>
      <c r="H21" s="78"/>
      <c r="I21" s="27"/>
      <c r="J21" s="54"/>
      <c r="K21" s="33"/>
      <c r="L21" s="77"/>
      <c r="M21" s="33"/>
      <c r="N21" s="27"/>
      <c r="O21" s="110" t="s">
        <v>32</v>
      </c>
      <c r="P21" s="32"/>
      <c r="Q21" s="55">
        <f>O9</f>
        <v>4696.33</v>
      </c>
      <c r="R21" s="121" t="s">
        <v>69</v>
      </c>
      <c r="S21" s="27"/>
    </row>
    <row r="22" spans="2:19" s="23" customFormat="1" x14ac:dyDescent="0.25">
      <c r="B22" s="54"/>
      <c r="C22" s="22"/>
      <c r="E22" s="54"/>
      <c r="G22" s="77"/>
      <c r="H22" s="78"/>
      <c r="I22" s="27"/>
      <c r="J22" s="54"/>
      <c r="K22" s="33"/>
      <c r="L22" s="77"/>
      <c r="M22" s="33"/>
      <c r="N22" s="27"/>
      <c r="O22" s="110" t="s">
        <v>33</v>
      </c>
      <c r="P22" s="32"/>
      <c r="Q22" s="55">
        <f>O9</f>
        <v>4696.33</v>
      </c>
      <c r="R22" s="121" t="s">
        <v>70</v>
      </c>
      <c r="S22" s="27"/>
    </row>
    <row r="23" spans="2:19" s="23" customFormat="1" ht="15.75" thickBot="1" x14ac:dyDescent="0.3">
      <c r="B23" s="54"/>
      <c r="C23" s="22"/>
      <c r="E23" s="54"/>
      <c r="G23" s="77"/>
      <c r="H23" s="78"/>
      <c r="I23" s="27"/>
      <c r="J23" s="54"/>
      <c r="K23" s="33"/>
      <c r="L23" s="77"/>
      <c r="M23" s="33"/>
      <c r="N23" s="27"/>
      <c r="O23" s="93" t="s">
        <v>34</v>
      </c>
      <c r="P23" s="119"/>
      <c r="Q23" s="94">
        <f>O9</f>
        <v>4696.33</v>
      </c>
      <c r="R23" s="122" t="s">
        <v>71</v>
      </c>
      <c r="S23" s="27"/>
    </row>
    <row r="24" spans="2:19" s="23" customFormat="1" x14ac:dyDescent="0.25">
      <c r="B24" s="54"/>
      <c r="C24" s="22"/>
      <c r="E24" s="54"/>
      <c r="F24" s="33"/>
      <c r="G24" s="33"/>
      <c r="H24" s="33"/>
      <c r="I24" s="27"/>
    </row>
    <row r="25" spans="2:19" s="23" customFormat="1" x14ac:dyDescent="0.25">
      <c r="B25" s="54"/>
      <c r="C25" s="22"/>
      <c r="E25" s="54"/>
      <c r="F25" s="33"/>
      <c r="G25" s="33"/>
      <c r="H25" s="33"/>
      <c r="I25" s="27"/>
    </row>
    <row r="26" spans="2:19" s="23" customFormat="1" x14ac:dyDescent="0.25">
      <c r="B26" s="54"/>
      <c r="C26" s="22"/>
      <c r="E26" s="54"/>
      <c r="F26" s="33"/>
      <c r="G26" s="33"/>
      <c r="H26" s="33"/>
      <c r="I26" s="27"/>
    </row>
    <row r="27" spans="2:19" s="23" customFormat="1" x14ac:dyDescent="0.25">
      <c r="B27" s="54"/>
      <c r="C27" s="22"/>
      <c r="E27" s="54"/>
      <c r="F27" s="33"/>
      <c r="G27" s="33"/>
      <c r="H27" s="33"/>
      <c r="I27" s="27"/>
    </row>
    <row r="28" spans="2:19" s="23" customFormat="1" x14ac:dyDescent="0.25">
      <c r="B28" s="54"/>
      <c r="C28" s="22"/>
      <c r="E28" s="54"/>
      <c r="F28" s="33"/>
      <c r="G28" s="33"/>
      <c r="H28" s="36"/>
      <c r="I28" s="27"/>
    </row>
    <row r="29" spans="2:19" s="23" customFormat="1" x14ac:dyDescent="0.25">
      <c r="B29" s="54"/>
      <c r="C29" s="22"/>
      <c r="E29" s="56"/>
      <c r="F29" s="33"/>
      <c r="G29" s="33"/>
      <c r="H29" s="36"/>
      <c r="I29" s="27"/>
    </row>
    <row r="30" spans="2:19" s="23" customFormat="1" x14ac:dyDescent="0.25">
      <c r="B30" s="54"/>
      <c r="C30" s="22"/>
      <c r="E30" s="56"/>
      <c r="F30" s="33"/>
      <c r="G30" s="33"/>
      <c r="H30" s="36"/>
      <c r="I30" s="27"/>
    </row>
    <row r="31" spans="2:19" s="23" customFormat="1" x14ac:dyDescent="0.25">
      <c r="B31" s="54"/>
      <c r="C31" s="22"/>
      <c r="E31" s="56"/>
      <c r="F31" s="33"/>
      <c r="G31" s="33"/>
      <c r="H31" s="36"/>
      <c r="I31" s="27"/>
    </row>
    <row r="32" spans="2:19" s="23" customFormat="1" x14ac:dyDescent="0.25">
      <c r="B32" s="54"/>
      <c r="C32" s="22"/>
      <c r="E32" s="56"/>
      <c r="F32" s="33"/>
      <c r="G32" s="33"/>
      <c r="H32" s="36"/>
      <c r="I32" s="27"/>
    </row>
    <row r="33" spans="2:9" s="23" customFormat="1" x14ac:dyDescent="0.25">
      <c r="B33" s="54"/>
      <c r="C33" s="22"/>
      <c r="E33" s="56"/>
      <c r="F33" s="33"/>
      <c r="G33" s="33"/>
      <c r="H33" s="36"/>
      <c r="I33" s="27"/>
    </row>
    <row r="34" spans="2:9" s="23" customFormat="1" x14ac:dyDescent="0.25">
      <c r="B34" s="54"/>
      <c r="C34" s="22"/>
      <c r="E34" s="56"/>
      <c r="F34" s="33"/>
      <c r="G34" s="33"/>
      <c r="H34" s="36"/>
      <c r="I34" s="27"/>
    </row>
    <row r="35" spans="2:9" s="23" customFormat="1" x14ac:dyDescent="0.25">
      <c r="B35" s="54"/>
      <c r="C35" s="22"/>
      <c r="E35" s="56"/>
      <c r="F35" s="33"/>
      <c r="G35" s="33"/>
      <c r="H35" s="36"/>
      <c r="I35" s="27"/>
    </row>
    <row r="36" spans="2:9" s="23" customFormat="1" x14ac:dyDescent="0.25">
      <c r="B36" s="54"/>
      <c r="C36" s="22"/>
      <c r="E36" s="56"/>
      <c r="F36" s="33"/>
      <c r="G36" s="33"/>
      <c r="H36" s="36"/>
      <c r="I36" s="27"/>
    </row>
    <row r="37" spans="2:9" s="23" customFormat="1" x14ac:dyDescent="0.25">
      <c r="B37" s="54"/>
      <c r="C37" s="22"/>
      <c r="E37" s="56"/>
      <c r="F37" s="33"/>
      <c r="G37" s="33"/>
      <c r="H37" s="36"/>
      <c r="I37" s="27"/>
    </row>
    <row r="38" spans="2:9" s="23" customFormat="1" x14ac:dyDescent="0.25">
      <c r="B38" s="54"/>
      <c r="C38" s="22"/>
      <c r="E38" s="56"/>
      <c r="F38" s="33"/>
      <c r="G38" s="33"/>
      <c r="H38" s="36"/>
      <c r="I38" s="27"/>
    </row>
    <row r="39" spans="2:9" s="23" customFormat="1" x14ac:dyDescent="0.25">
      <c r="B39" s="54"/>
      <c r="C39" s="22"/>
      <c r="E39" s="56"/>
      <c r="F39" s="33"/>
      <c r="G39" s="33"/>
      <c r="H39" s="36"/>
      <c r="I39" s="27"/>
    </row>
    <row r="40" spans="2:9" s="23" customFormat="1" x14ac:dyDescent="0.25">
      <c r="B40" s="54"/>
      <c r="C40" s="22"/>
      <c r="E40" s="56"/>
      <c r="F40" s="33"/>
      <c r="G40" s="33"/>
      <c r="H40" s="33"/>
      <c r="I40" s="27"/>
    </row>
    <row r="41" spans="2:9" s="23" customFormat="1" x14ac:dyDescent="0.25">
      <c r="B41" s="54"/>
      <c r="C41" s="22"/>
      <c r="E41" s="56"/>
      <c r="F41" s="33"/>
      <c r="G41" s="33"/>
      <c r="H41" s="33"/>
      <c r="I41" s="27"/>
    </row>
    <row r="42" spans="2:9" s="23" customFormat="1" x14ac:dyDescent="0.25">
      <c r="B42" s="54"/>
      <c r="C42" s="22"/>
      <c r="E42" s="56"/>
      <c r="F42" s="33"/>
      <c r="G42" s="33"/>
      <c r="H42" s="33"/>
      <c r="I42" s="27"/>
    </row>
    <row r="43" spans="2:9" s="23" customFormat="1" x14ac:dyDescent="0.25">
      <c r="B43" s="54"/>
      <c r="C43" s="22"/>
      <c r="E43" s="56"/>
      <c r="F43" s="33"/>
      <c r="G43" s="33"/>
      <c r="H43" s="33"/>
      <c r="I43" s="27"/>
    </row>
    <row r="44" spans="2:9" s="23" customFormat="1" x14ac:dyDescent="0.25">
      <c r="B44" s="54"/>
      <c r="C44" s="22"/>
      <c r="E44" s="56"/>
      <c r="F44" s="33"/>
      <c r="G44" s="33"/>
      <c r="H44" s="33"/>
      <c r="I44" s="27"/>
    </row>
    <row r="45" spans="2:9" s="23" customFormat="1" x14ac:dyDescent="0.25">
      <c r="B45" s="54"/>
      <c r="C45" s="22"/>
      <c r="E45" s="56"/>
      <c r="F45" s="33"/>
      <c r="G45" s="33"/>
      <c r="H45" s="33"/>
      <c r="I45" s="27"/>
    </row>
    <row r="46" spans="2:9" s="23" customFormat="1" x14ac:dyDescent="0.25">
      <c r="B46" s="54"/>
      <c r="C46" s="22"/>
      <c r="E46" s="56"/>
      <c r="F46" s="33"/>
      <c r="G46" s="33"/>
      <c r="H46" s="33"/>
      <c r="I46" s="27"/>
    </row>
    <row r="47" spans="2:9" s="23" customFormat="1" x14ac:dyDescent="0.25">
      <c r="B47" s="54"/>
      <c r="C47" s="22"/>
      <c r="E47" s="56"/>
      <c r="F47" s="33"/>
      <c r="G47" s="33"/>
      <c r="H47" s="33"/>
      <c r="I47" s="27"/>
    </row>
    <row r="48" spans="2:9" s="23" customFormat="1" x14ac:dyDescent="0.25">
      <c r="B48" s="54"/>
      <c r="C48" s="22"/>
      <c r="E48" s="56"/>
      <c r="F48" s="33"/>
      <c r="G48" s="33"/>
      <c r="H48" s="33"/>
      <c r="I48" s="27"/>
    </row>
    <row r="49" spans="2:9" s="23" customFormat="1" x14ac:dyDescent="0.25">
      <c r="B49" s="54"/>
      <c r="C49" s="22"/>
      <c r="E49" s="56"/>
      <c r="F49" s="33"/>
      <c r="G49" s="33"/>
      <c r="H49" s="33"/>
      <c r="I49" s="27"/>
    </row>
    <row r="50" spans="2:9" s="23" customFormat="1" x14ac:dyDescent="0.25">
      <c r="B50" s="54"/>
      <c r="C50" s="22"/>
      <c r="E50" s="56"/>
      <c r="F50" s="33"/>
      <c r="G50" s="33"/>
      <c r="H50" s="33"/>
      <c r="I50" s="27"/>
    </row>
    <row r="51" spans="2:9" s="23" customFormat="1" x14ac:dyDescent="0.25">
      <c r="B51" s="54"/>
      <c r="C51" s="22"/>
      <c r="E51" s="56"/>
      <c r="F51" s="33"/>
      <c r="G51" s="33"/>
      <c r="H51" s="33"/>
      <c r="I51" s="27"/>
    </row>
    <row r="52" spans="2:9" s="23" customFormat="1" x14ac:dyDescent="0.25">
      <c r="B52" s="54"/>
      <c r="C52" s="22"/>
      <c r="E52" s="56"/>
      <c r="F52" s="33"/>
      <c r="G52" s="33"/>
      <c r="H52" s="33"/>
      <c r="I52" s="27"/>
    </row>
    <row r="53" spans="2:9" s="23" customFormat="1" x14ac:dyDescent="0.25">
      <c r="B53" s="54"/>
      <c r="C53" s="22"/>
      <c r="E53" s="56"/>
      <c r="F53" s="33"/>
      <c r="G53" s="33"/>
      <c r="H53" s="33"/>
      <c r="I53" s="27"/>
    </row>
    <row r="54" spans="2:9" s="23" customFormat="1" x14ac:dyDescent="0.25">
      <c r="B54" s="54"/>
      <c r="C54" s="22"/>
      <c r="E54" s="56"/>
      <c r="F54" s="33"/>
      <c r="G54" s="33"/>
      <c r="H54" s="33"/>
      <c r="I54" s="27"/>
    </row>
    <row r="55" spans="2:9" s="23" customFormat="1" x14ac:dyDescent="0.25">
      <c r="B55" s="54"/>
      <c r="C55" s="22"/>
      <c r="E55" s="56"/>
      <c r="F55" s="33"/>
      <c r="G55" s="33"/>
      <c r="H55" s="33"/>
      <c r="I55" s="27"/>
    </row>
    <row r="56" spans="2:9" s="23" customFormat="1" x14ac:dyDescent="0.25">
      <c r="B56" s="54"/>
      <c r="C56" s="22"/>
      <c r="E56" s="56"/>
      <c r="F56" s="33"/>
      <c r="G56" s="33"/>
      <c r="H56" s="33"/>
      <c r="I56" s="27"/>
    </row>
    <row r="57" spans="2:9" s="23" customFormat="1" x14ac:dyDescent="0.25">
      <c r="B57" s="54"/>
      <c r="C57" s="22"/>
      <c r="E57" s="56"/>
      <c r="F57" s="33"/>
      <c r="G57" s="33"/>
      <c r="H57" s="33"/>
      <c r="I57" s="27"/>
    </row>
    <row r="58" spans="2:9" s="23" customFormat="1" x14ac:dyDescent="0.25">
      <c r="B58" s="54"/>
      <c r="C58" s="22"/>
      <c r="E58" s="56"/>
      <c r="F58" s="33"/>
      <c r="G58" s="33"/>
      <c r="H58" s="33"/>
      <c r="I58" s="27"/>
    </row>
    <row r="59" spans="2:9" s="23" customFormat="1" x14ac:dyDescent="0.25">
      <c r="B59" s="54"/>
      <c r="C59" s="22"/>
      <c r="E59" s="56"/>
      <c r="F59" s="33"/>
      <c r="G59" s="33"/>
      <c r="H59" s="33"/>
      <c r="I59" s="27"/>
    </row>
    <row r="60" spans="2:9" s="23" customFormat="1" x14ac:dyDescent="0.25">
      <c r="B60" s="54"/>
      <c r="C60" s="22"/>
      <c r="E60" s="56"/>
      <c r="F60" s="33"/>
      <c r="G60" s="33"/>
      <c r="H60" s="33"/>
      <c r="I60" s="27"/>
    </row>
    <row r="61" spans="2:9" s="23" customFormat="1" x14ac:dyDescent="0.25">
      <c r="B61" s="54"/>
      <c r="C61" s="22"/>
      <c r="E61" s="56"/>
      <c r="F61" s="33"/>
      <c r="G61" s="33"/>
      <c r="H61" s="33"/>
      <c r="I61" s="27"/>
    </row>
    <row r="62" spans="2:9" s="23" customFormat="1" x14ac:dyDescent="0.25">
      <c r="B62" s="54"/>
      <c r="C62" s="22"/>
      <c r="E62" s="56"/>
      <c r="F62" s="33"/>
      <c r="G62" s="33"/>
      <c r="H62" s="33"/>
      <c r="I62" s="27"/>
    </row>
    <row r="63" spans="2:9" s="23" customFormat="1" x14ac:dyDescent="0.25">
      <c r="B63" s="54"/>
      <c r="C63" s="22"/>
      <c r="E63" s="56"/>
      <c r="F63" s="33"/>
      <c r="G63" s="33"/>
      <c r="H63" s="33"/>
      <c r="I63" s="27"/>
    </row>
    <row r="64" spans="2:9" s="23" customFormat="1" x14ac:dyDescent="0.25">
      <c r="B64" s="54"/>
      <c r="C64" s="22"/>
      <c r="E64" s="56"/>
      <c r="F64" s="33"/>
      <c r="G64" s="33"/>
      <c r="H64" s="33"/>
      <c r="I64" s="27"/>
    </row>
    <row r="65" spans="2:9" s="23" customFormat="1" x14ac:dyDescent="0.25">
      <c r="B65" s="54"/>
      <c r="C65" s="22"/>
      <c r="E65" s="56"/>
      <c r="F65" s="33"/>
      <c r="G65" s="33"/>
      <c r="H65" s="33"/>
      <c r="I65" s="27"/>
    </row>
    <row r="66" spans="2:9" s="23" customFormat="1" x14ac:dyDescent="0.25">
      <c r="B66" s="54"/>
      <c r="C66" s="22"/>
      <c r="E66" s="56"/>
      <c r="F66" s="33"/>
      <c r="G66" s="33"/>
      <c r="H66" s="33"/>
      <c r="I66" s="27"/>
    </row>
    <row r="67" spans="2:9" s="23" customFormat="1" x14ac:dyDescent="0.25">
      <c r="B67" s="54"/>
      <c r="C67" s="22"/>
      <c r="E67" s="56"/>
      <c r="F67" s="33"/>
      <c r="G67" s="33"/>
      <c r="H67" s="33"/>
      <c r="I67" s="27"/>
    </row>
    <row r="68" spans="2:9" s="23" customFormat="1" x14ac:dyDescent="0.25">
      <c r="B68" s="54"/>
      <c r="C68" s="22"/>
      <c r="E68" s="56"/>
      <c r="F68" s="33"/>
      <c r="G68" s="33"/>
      <c r="H68" s="33"/>
      <c r="I68" s="27"/>
    </row>
    <row r="69" spans="2:9" s="23" customFormat="1" x14ac:dyDescent="0.25">
      <c r="B69" s="54"/>
      <c r="C69" s="22"/>
      <c r="E69" s="56"/>
      <c r="F69" s="33"/>
      <c r="G69" s="33"/>
      <c r="H69" s="33"/>
      <c r="I69" s="27"/>
    </row>
    <row r="70" spans="2:9" s="23" customFormat="1" x14ac:dyDescent="0.25">
      <c r="B70" s="54"/>
      <c r="C70" s="22"/>
      <c r="E70" s="56"/>
      <c r="F70" s="33"/>
      <c r="G70" s="33"/>
      <c r="H70" s="33"/>
      <c r="I70" s="27"/>
    </row>
    <row r="71" spans="2:9" s="23" customFormat="1" x14ac:dyDescent="0.25">
      <c r="B71" s="54"/>
      <c r="C71" s="22"/>
      <c r="E71" s="56"/>
      <c r="F71" s="33"/>
      <c r="G71" s="33"/>
      <c r="H71" s="33"/>
      <c r="I71" s="27"/>
    </row>
    <row r="72" spans="2:9" s="23" customFormat="1" x14ac:dyDescent="0.25">
      <c r="I72" s="27"/>
    </row>
    <row r="73" spans="2:9" x14ac:dyDescent="0.25">
      <c r="I73" s="27"/>
    </row>
    <row r="74" spans="2:9" x14ac:dyDescent="0.25">
      <c r="I74" s="27"/>
    </row>
  </sheetData>
  <mergeCells count="20">
    <mergeCell ref="O5:R5"/>
    <mergeCell ref="S5:S8"/>
    <mergeCell ref="O6:R6"/>
    <mergeCell ref="O7:R7"/>
    <mergeCell ref="O10:R10"/>
    <mergeCell ref="J5:M5"/>
    <mergeCell ref="N5:N8"/>
    <mergeCell ref="J6:M6"/>
    <mergeCell ref="J7:M7"/>
    <mergeCell ref="J10:M10"/>
    <mergeCell ref="B6:D6"/>
    <mergeCell ref="B7:D7"/>
    <mergeCell ref="B8:B9"/>
    <mergeCell ref="B5:D5"/>
    <mergeCell ref="B10:D10"/>
    <mergeCell ref="E5:H5"/>
    <mergeCell ref="I5:I8"/>
    <mergeCell ref="E6:H6"/>
    <mergeCell ref="E7:H7"/>
    <mergeCell ref="E10:H10"/>
  </mergeCells>
  <conditionalFormatting sqref="H1">
    <cfRule type="containsText" dxfId="5" priority="5" operator="containsText" text="acréscimo">
      <formula>NOT(ISERROR(SEARCH("acréscimo",H1)))</formula>
    </cfRule>
    <cfRule type="containsText" dxfId="4" priority="6" operator="containsText" text="supressão">
      <formula>NOT(ISERROR(SEARCH("supressão",H1)))</formula>
    </cfRule>
  </conditionalFormatting>
  <conditionalFormatting sqref="H2">
    <cfRule type="containsText" dxfId="3" priority="3" operator="containsText" text="acréscimo">
      <formula>NOT(ISERROR(SEARCH("acréscimo",H2)))</formula>
    </cfRule>
    <cfRule type="containsText" dxfId="2" priority="4" operator="containsText" text="supressão">
      <formula>NOT(ISERROR(SEARCH("supressão",H2)))</formula>
    </cfRule>
  </conditionalFormatting>
  <conditionalFormatting sqref="H3">
    <cfRule type="containsText" dxfId="1" priority="1" operator="containsText" text="acréscimo">
      <formula>NOT(ISERROR(SEARCH("acréscimo",H3)))</formula>
    </cfRule>
    <cfRule type="containsText" dxfId="0" priority="2" operator="containsText" text="supressão">
      <formula>NOT(ISERROR(SEARCH("supressão",H3)))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2020-09-28T16:53:33Z</dcterms:modified>
</cp:coreProperties>
</file>