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0050" activeTab="2"/>
  </bookViews>
  <sheets>
    <sheet name="Resumo do Contrato" sheetId="2" r:id="rId1"/>
    <sheet name="Resumo por item" sheetId="4" r:id="rId2"/>
    <sheet name="Cronograma" sheetId="3" r:id="rId3"/>
  </sheets>
  <calcPr calcId="144525"/>
</workbook>
</file>

<file path=xl/calcChain.xml><?xml version="1.0" encoding="utf-8"?>
<calcChain xmlns="http://schemas.openxmlformats.org/spreadsheetml/2006/main">
  <c r="AC9" i="3" l="1"/>
  <c r="X9" i="3"/>
  <c r="S9" i="3"/>
  <c r="N9" i="3"/>
  <c r="I9" i="3"/>
  <c r="V9" i="3"/>
  <c r="AA15" i="3" l="1"/>
  <c r="AB9" i="3"/>
  <c r="AA9" i="3"/>
  <c r="Y9" i="3"/>
  <c r="AA22" i="3" s="1"/>
  <c r="W9" i="3"/>
  <c r="T9" i="3"/>
  <c r="L9" i="3"/>
  <c r="M9" i="3" s="1"/>
  <c r="Q9" i="3" s="1"/>
  <c r="R9" i="3" s="1"/>
  <c r="O9" i="3"/>
  <c r="G9" i="3"/>
  <c r="H9" i="3" s="1"/>
  <c r="J9" i="3"/>
  <c r="E9" i="3"/>
  <c r="C9" i="3"/>
  <c r="AA19" i="3" l="1"/>
  <c r="AA23" i="3"/>
  <c r="AA12" i="3"/>
  <c r="AA16" i="3"/>
  <c r="AA20" i="3"/>
  <c r="AA13" i="3"/>
  <c r="AA17" i="3"/>
  <c r="AA21" i="3"/>
  <c r="AA14" i="3"/>
  <c r="AA18" i="3"/>
  <c r="D5" i="4"/>
  <c r="B2" i="4" l="1"/>
  <c r="G143" i="4" l="1"/>
  <c r="E26" i="2" l="1"/>
  <c r="B6" i="3" l="1"/>
  <c r="B5" i="3"/>
  <c r="G26" i="2"/>
  <c r="F26" i="2"/>
</calcChain>
</file>

<file path=xl/sharedStrings.xml><?xml version="1.0" encoding="utf-8"?>
<sst xmlns="http://schemas.openxmlformats.org/spreadsheetml/2006/main" count="135" uniqueCount="75">
  <si>
    <t>Valor Global</t>
  </si>
  <si>
    <t>Acréscimos %</t>
  </si>
  <si>
    <t>Supressões %</t>
  </si>
  <si>
    <t>Valor inicial do Contrato</t>
  </si>
  <si>
    <t>Valor do Termo</t>
  </si>
  <si>
    <t>Valor Acumulado</t>
  </si>
  <si>
    <t>Valor Mensal</t>
  </si>
  <si>
    <t>Tipo de alteração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</si>
  <si>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</si>
  <si>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</si>
  <si>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</si>
  <si>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</si>
  <si>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</si>
  <si>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</si>
  <si>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</si>
  <si>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VALOR GLOBAL</t>
  </si>
  <si>
    <t>Diferença Global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</si>
  <si>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</si>
  <si>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</si>
  <si>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</si>
  <si>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</si>
  <si>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</si>
  <si>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</si>
  <si>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</si>
  <si>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</si>
  <si>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</si>
  <si>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</si>
  <si>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</si>
  <si>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</si>
  <si>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</si>
  <si>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</si>
  <si>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</si>
  <si>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</si>
  <si>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</si>
  <si>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</si>
  <si>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</si>
  <si>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 xml:space="preserve">DESCRIÇÃO </t>
  </si>
  <si>
    <t>Prorrogação</t>
  </si>
  <si>
    <t>Período</t>
  </si>
  <si>
    <t>Termo Aditivo 01/2018</t>
  </si>
  <si>
    <t>ADITIVO 01/2017 - PRORROGAÇÃO</t>
  </si>
  <si>
    <t>CONTRATO 80.2015.SJR</t>
  </si>
  <si>
    <t>Termo Aditivo 01/2017</t>
  </si>
  <si>
    <t>Termo Aditivo 05/2020</t>
  </si>
  <si>
    <t>Contratação de empresa especializada para prestação de serviços de manutenção elétrica (manutenção preventiva e corretiva), tapeçaria, funilaria e pintura, com fornecimento de peças, óleos, lavagem, lubrificantes e acessórios para os veículos oficiais do IFMG – campus São João Evangelista.</t>
  </si>
  <si>
    <t>03/06/2016 à 02/06/2017</t>
  </si>
  <si>
    <t>Termo Aditivo 03/2019</t>
  </si>
  <si>
    <t>03/06/2017 à 02/06/2018</t>
  </si>
  <si>
    <t>03/06/2018 à 02/06/2019</t>
  </si>
  <si>
    <t>03/06/2019 à 02/06/2020</t>
  </si>
  <si>
    <t>Termo Aditivo 04/2020</t>
  </si>
  <si>
    <t>03/06/2020 à 02/06/2021</t>
  </si>
  <si>
    <t xml:space="preserve">PROCESSO Nº </t>
  </si>
  <si>
    <t>23208.00042/2016-DV</t>
  </si>
  <si>
    <t>23214.000451/2018-08</t>
  </si>
  <si>
    <t>23214.000514/2019-73</t>
  </si>
  <si>
    <t>Acréscimo</t>
  </si>
  <si>
    <t>23214.000654/2020-85</t>
  </si>
  <si>
    <t>23214.000349/2020-93</t>
  </si>
  <si>
    <t>ADITIVO 03/2019 - PRORROGAÇÃO</t>
  </si>
  <si>
    <t>ADITIVO 04/2020 - PRORROGAÇÃO</t>
  </si>
  <si>
    <t>Incluído no Termo Aditivo 05/2020 - Acréscimo</t>
  </si>
  <si>
    <t>ADITIVO 05/2020 - ACRÉSCIMO</t>
  </si>
  <si>
    <t>03/06/2020 à 02/07/2020</t>
  </si>
  <si>
    <t>03/07/2020 à 02/08/2020</t>
  </si>
  <si>
    <t>03/08/2020 à 02/09/2020</t>
  </si>
  <si>
    <t>03/09/2020 à 02/10/2020</t>
  </si>
  <si>
    <t>03/10/2020 à 02/11/2020</t>
  </si>
  <si>
    <t>03/11/2020 à 02/12/2020</t>
  </si>
  <si>
    <t>03/12/2020 à 02/01/2021</t>
  </si>
  <si>
    <t>03/01/2021 à 02/02/2021</t>
  </si>
  <si>
    <t>03/02/2021 à 02/03/2021</t>
  </si>
  <si>
    <t>03/03/2021 à 02/04/2021</t>
  </si>
  <si>
    <t>03/04/2021 à 02/05/2021</t>
  </si>
  <si>
    <t>03/05/2021 à 02/06/2021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</si>
</sst>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$&quot;#,##0.00;\-&quot;R$&quot;#,##0.00"/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64" fontId="0" fillId="0" borderId="5" xfId="1" applyFont="1" applyBorder="1"/>
    <xf numFmtId="164" fontId="0" fillId="4" borderId="0" xfId="1" applyNumberFormat="1" applyFont="1" applyFill="1" applyBorder="1"/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/>
    <xf numFmtId="14" fontId="5" fillId="3" borderId="1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7" fontId="3" fillId="0" borderId="1" xfId="1" applyNumberFormat="1" applyFont="1" applyBorder="1" applyAlignment="1">
      <alignment vertical="center"/>
    </xf>
    <xf numFmtId="7" fontId="5" fillId="2" borderId="1" xfId="1" applyNumberFormat="1" applyFont="1" applyFill="1" applyBorder="1" applyAlignment="1">
      <alignment vertical="center"/>
    </xf>
    <xf numFmtId="10" fontId="11" fillId="2" borderId="1" xfId="2" applyNumberFormat="1" applyFont="1" applyFill="1" applyBorder="1" applyAlignment="1">
      <alignment horizontal="center" vertical="center"/>
    </xf>
    <xf numFmtId="10" fontId="1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0" fillId="0" borderId="0" xfId="0" applyNumberFormat="1" applyFont="1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7" fontId="5" fillId="0" borderId="1" xfId="1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7" fontId="3" fillId="0" borderId="10" xfId="1" applyNumberFormat="1" applyFont="1" applyBorder="1" applyAlignment="1">
      <alignment vertical="center"/>
    </xf>
    <xf numFmtId="164" fontId="9" fillId="0" borderId="9" xfId="1" applyFont="1" applyBorder="1" applyAlignment="1">
      <alignment horizontal="center" vertical="center"/>
    </xf>
    <xf numFmtId="164" fontId="9" fillId="0" borderId="10" xfId="1" applyFont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7" fontId="3" fillId="0" borderId="15" xfId="1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44" fontId="0" fillId="0" borderId="15" xfId="0" applyNumberFormat="1" applyBorder="1"/>
    <xf numFmtId="7" fontId="3" fillId="6" borderId="10" xfId="1" applyNumberFormat="1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164" fontId="0" fillId="0" borderId="0" xfId="1" applyFont="1" applyFill="1" applyBorder="1" applyAlignment="1">
      <alignment horizontal="center" vertical="center"/>
    </xf>
    <xf numFmtId="0" fontId="0" fillId="0" borderId="1" xfId="0" applyFill="1" applyBorder="1"/>
    <xf numFmtId="7" fontId="3" fillId="0" borderId="9" xfId="1" applyNumberFormat="1" applyFont="1" applyBorder="1" applyAlignment="1">
      <alignment vertical="center"/>
    </xf>
    <xf numFmtId="164" fontId="9" fillId="0" borderId="10" xfId="1" applyFont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/>
    </xf>
    <xf numFmtId="0" fontId="0" fillId="0" borderId="15" xfId="0" applyFill="1" applyBorder="1"/>
    <xf numFmtId="7" fontId="0" fillId="0" borderId="1" xfId="0" applyNumberFormat="1" applyFill="1" applyBorder="1"/>
    <xf numFmtId="7" fontId="0" fillId="0" borderId="15" xfId="0" applyNumberFormat="1" applyFill="1" applyBorder="1"/>
    <xf numFmtId="14" fontId="3" fillId="0" borderId="1" xfId="0" applyNumberFormat="1" applyFont="1" applyBorder="1" applyAlignment="1">
      <alignment horizontal="center" vertical="center"/>
    </xf>
    <xf numFmtId="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0" fillId="0" borderId="15" xfId="1" applyFont="1" applyFill="1" applyBorder="1" applyAlignment="1">
      <alignment vertical="center"/>
    </xf>
    <xf numFmtId="0" fontId="0" fillId="0" borderId="1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5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164" fontId="9" fillId="4" borderId="4" xfId="1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164" fontId="9" fillId="4" borderId="3" xfId="1" applyFont="1" applyFill="1" applyBorder="1" applyAlignment="1">
      <alignment horizontal="center" vertical="center" wrapText="1"/>
    </xf>
    <xf numFmtId="14" fontId="9" fillId="2" borderId="9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14" fontId="9" fillId="2" borderId="10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9" fontId="3" fillId="0" borderId="1" xfId="1" applyNumberFormat="1" applyFont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164" fontId="0" fillId="0" borderId="17" xfId="1" applyFont="1" applyFill="1" applyBorder="1" applyAlignment="1">
      <alignment vertical="center"/>
    </xf>
    <xf numFmtId="164" fontId="0" fillId="0" borderId="14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6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showGridLines="0" workbookViewId="0">
      <selection activeCell="E9" sqref="E9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26" t="s">
        <v>41</v>
      </c>
      <c r="C3" s="23" t="s">
        <v>7</v>
      </c>
      <c r="D3" s="23" t="s">
        <v>38</v>
      </c>
      <c r="E3" s="23" t="s">
        <v>0</v>
      </c>
      <c r="F3" s="24" t="s">
        <v>1</v>
      </c>
      <c r="G3" s="25" t="s">
        <v>2</v>
      </c>
      <c r="H3" s="23" t="s">
        <v>52</v>
      </c>
      <c r="I3" s="81"/>
      <c r="J3" s="81"/>
    </row>
    <row r="4" spans="2:10" x14ac:dyDescent="0.25">
      <c r="B4" s="20" t="s">
        <v>3</v>
      </c>
      <c r="C4" s="19"/>
      <c r="D4" s="77" t="s">
        <v>45</v>
      </c>
      <c r="E4" s="44">
        <v>22144.6</v>
      </c>
      <c r="F4" s="44"/>
      <c r="G4" s="44"/>
      <c r="H4" s="39" t="s">
        <v>53</v>
      </c>
      <c r="I4" s="5"/>
    </row>
    <row r="5" spans="2:10" x14ac:dyDescent="0.25">
      <c r="B5" s="40" t="s">
        <v>42</v>
      </c>
      <c r="C5" s="19" t="s">
        <v>37</v>
      </c>
      <c r="D5" s="77" t="s">
        <v>47</v>
      </c>
      <c r="E5" s="44">
        <v>22144.6</v>
      </c>
      <c r="F5" s="44"/>
      <c r="G5" s="44"/>
      <c r="H5" s="39" t="s">
        <v>53</v>
      </c>
      <c r="I5" s="5"/>
    </row>
    <row r="6" spans="2:10" x14ac:dyDescent="0.25">
      <c r="B6" s="40" t="s">
        <v>39</v>
      </c>
      <c r="C6" s="19" t="s">
        <v>37</v>
      </c>
      <c r="D6" s="77" t="s">
        <v>48</v>
      </c>
      <c r="E6" s="44">
        <v>22144.6</v>
      </c>
      <c r="F6" s="44"/>
      <c r="G6" s="44"/>
      <c r="H6" s="39" t="s">
        <v>54</v>
      </c>
      <c r="I6" s="5"/>
    </row>
    <row r="7" spans="2:10" x14ac:dyDescent="0.25">
      <c r="B7" s="40" t="s">
        <v>46</v>
      </c>
      <c r="C7" s="19" t="s">
        <v>37</v>
      </c>
      <c r="D7" s="77" t="s">
        <v>49</v>
      </c>
      <c r="E7" s="44">
        <v>22144.6</v>
      </c>
      <c r="F7" s="44"/>
      <c r="G7" s="44"/>
      <c r="H7" s="39" t="s">
        <v>55</v>
      </c>
      <c r="I7" s="5"/>
    </row>
    <row r="8" spans="2:10" x14ac:dyDescent="0.25">
      <c r="B8" s="40" t="s">
        <v>50</v>
      </c>
      <c r="C8" s="19" t="s">
        <v>37</v>
      </c>
      <c r="D8" s="77" t="s">
        <v>51</v>
      </c>
      <c r="E8" s="44">
        <v>22144.6</v>
      </c>
      <c r="F8" s="44"/>
      <c r="G8" s="44"/>
      <c r="H8" s="39" t="s">
        <v>58</v>
      </c>
      <c r="I8" s="5"/>
    </row>
    <row r="9" spans="2:10" x14ac:dyDescent="0.25">
      <c r="B9" s="40" t="s">
        <v>43</v>
      </c>
      <c r="C9" s="19" t="s">
        <v>56</v>
      </c>
      <c r="D9" s="77" t="s">
        <v>51</v>
      </c>
      <c r="E9" s="44">
        <v>27666.13</v>
      </c>
      <c r="F9" s="111">
        <v>0.25</v>
      </c>
      <c r="G9" s="44"/>
      <c r="H9" s="39" t="s">
        <v>57</v>
      </c>
      <c r="I9" s="5"/>
    </row>
    <row r="10" spans="2:10" x14ac:dyDescent="0.25">
      <c r="B10" s="20"/>
      <c r="C10" s="19"/>
      <c r="D10" s="76"/>
      <c r="E10" s="44"/>
      <c r="F10" s="44"/>
      <c r="G10" s="44"/>
      <c r="H10" s="18"/>
      <c r="I10" s="5"/>
    </row>
    <row r="11" spans="2:10" x14ac:dyDescent="0.25">
      <c r="B11" s="20"/>
      <c r="C11" s="19"/>
      <c r="D11" s="76"/>
      <c r="E11" s="44"/>
      <c r="F11" s="44"/>
      <c r="G11" s="44"/>
      <c r="H11" s="18"/>
      <c r="I11" s="5"/>
    </row>
    <row r="12" spans="2:10" x14ac:dyDescent="0.25">
      <c r="B12" s="20"/>
      <c r="C12" s="19"/>
      <c r="D12" s="76"/>
      <c r="E12" s="44"/>
      <c r="F12" s="44"/>
      <c r="G12" s="44"/>
      <c r="H12" s="18"/>
      <c r="I12" s="5"/>
    </row>
    <row r="13" spans="2:10" x14ac:dyDescent="0.25">
      <c r="B13" s="20"/>
      <c r="C13" s="19"/>
      <c r="D13" s="73"/>
      <c r="E13" s="44"/>
      <c r="F13" s="44"/>
      <c r="G13" s="44"/>
      <c r="H13" s="21"/>
      <c r="I13" s="5"/>
    </row>
    <row r="14" spans="2:10" x14ac:dyDescent="0.25">
      <c r="B14" s="20"/>
      <c r="C14" s="19"/>
      <c r="D14" s="73"/>
      <c r="E14" s="44"/>
      <c r="F14" s="44"/>
      <c r="G14" s="44"/>
      <c r="H14" s="22"/>
      <c r="I14" s="5"/>
    </row>
    <row r="15" spans="2:10" x14ac:dyDescent="0.25">
      <c r="B15" s="20"/>
      <c r="C15" s="19"/>
      <c r="D15" s="21"/>
      <c r="E15" s="44"/>
      <c r="F15" s="44"/>
      <c r="G15" s="44"/>
      <c r="H15" s="21"/>
      <c r="I15" s="5"/>
    </row>
    <row r="16" spans="2:10" x14ac:dyDescent="0.25">
      <c r="B16" s="20"/>
      <c r="C16" s="19"/>
      <c r="D16" s="18"/>
      <c r="E16" s="44"/>
      <c r="F16" s="44"/>
      <c r="G16" s="44"/>
      <c r="H16" s="18"/>
      <c r="I16" s="5"/>
    </row>
    <row r="17" spans="2:10" x14ac:dyDescent="0.25">
      <c r="B17" s="20"/>
      <c r="C17" s="19"/>
      <c r="D17" s="18"/>
      <c r="E17" s="44"/>
      <c r="F17" s="44"/>
      <c r="G17" s="44"/>
      <c r="H17" s="18"/>
      <c r="I17" s="5"/>
    </row>
    <row r="18" spans="2:10" x14ac:dyDescent="0.25">
      <c r="B18" s="20"/>
      <c r="C18" s="19"/>
      <c r="D18" s="18"/>
      <c r="E18" s="44"/>
      <c r="F18" s="44"/>
      <c r="G18" s="44"/>
      <c r="H18" s="18"/>
      <c r="I18" s="5"/>
      <c r="J18" s="6"/>
    </row>
    <row r="19" spans="2:10" x14ac:dyDescent="0.25">
      <c r="B19" s="20"/>
      <c r="C19" s="19"/>
      <c r="D19" s="18"/>
      <c r="E19" s="44"/>
      <c r="F19" s="44"/>
      <c r="G19" s="44"/>
      <c r="H19" s="18"/>
      <c r="I19" s="5"/>
      <c r="J19" s="6"/>
    </row>
    <row r="20" spans="2:10" x14ac:dyDescent="0.25">
      <c r="B20" s="20"/>
      <c r="C20" s="19"/>
      <c r="D20" s="18"/>
      <c r="E20" s="44"/>
      <c r="F20" s="44"/>
      <c r="G20" s="44"/>
      <c r="H20" s="18"/>
      <c r="I20" s="5"/>
      <c r="J20" s="6"/>
    </row>
    <row r="21" spans="2:10" x14ac:dyDescent="0.25">
      <c r="B21" s="20"/>
      <c r="C21" s="19"/>
      <c r="D21" s="18"/>
      <c r="E21" s="44"/>
      <c r="F21" s="44"/>
      <c r="G21" s="44"/>
      <c r="H21" s="18"/>
      <c r="I21" s="5"/>
      <c r="J21" s="6"/>
    </row>
    <row r="22" spans="2:10" x14ac:dyDescent="0.25">
      <c r="B22" s="20"/>
      <c r="C22" s="19"/>
      <c r="D22" s="18"/>
      <c r="E22" s="44"/>
      <c r="F22" s="44"/>
      <c r="G22" s="44"/>
      <c r="H22" s="18"/>
      <c r="I22" s="5"/>
      <c r="J22" s="6"/>
    </row>
    <row r="23" spans="2:10" x14ac:dyDescent="0.25">
      <c r="B23" s="20"/>
      <c r="C23" s="19"/>
      <c r="D23" s="18"/>
      <c r="E23" s="44"/>
      <c r="F23" s="44"/>
      <c r="G23" s="44"/>
      <c r="H23" s="18"/>
      <c r="I23" s="5"/>
      <c r="J23" s="6"/>
    </row>
    <row r="24" spans="2:10" x14ac:dyDescent="0.25">
      <c r="B24" s="20"/>
      <c r="C24" s="19"/>
      <c r="D24" s="18"/>
      <c r="E24" s="44"/>
      <c r="F24" s="44"/>
      <c r="G24" s="44"/>
      <c r="H24" s="18"/>
      <c r="I24" s="5"/>
      <c r="J24" s="6"/>
    </row>
    <row r="25" spans="2:10" x14ac:dyDescent="0.25">
      <c r="B25" s="16"/>
      <c r="C25" s="17"/>
      <c r="D25" s="18"/>
      <c r="E25" s="44"/>
      <c r="F25" s="44"/>
      <c r="G25" s="44"/>
      <c r="H25" s="18"/>
      <c r="I25" s="5"/>
      <c r="J25" s="6"/>
    </row>
    <row r="26" spans="2:10" x14ac:dyDescent="0.25">
      <c r="B26" s="82" t="s">
        <v>8</v>
      </c>
      <c r="C26" s="83"/>
      <c r="D26" s="84"/>
      <c r="E26" s="45">
        <f>SUM(E4:E25)</f>
        <v>138389.13</v>
      </c>
      <c r="F26" s="46">
        <f>SUM(F4:F25)</f>
        <v>0.25</v>
      </c>
      <c r="G26" s="47">
        <f>SUM(G4:G25)</f>
        <v>0</v>
      </c>
      <c r="H26" s="48"/>
      <c r="I26" s="7"/>
    </row>
    <row r="27" spans="2:10" x14ac:dyDescent="0.25">
      <c r="C27" s="8"/>
      <c r="E27" s="8"/>
      <c r="F27" s="9"/>
      <c r="G27" s="10"/>
    </row>
    <row r="28" spans="2:10" x14ac:dyDescent="0.25">
      <c r="E28" s="8"/>
      <c r="F28" s="15"/>
    </row>
    <row r="29" spans="2:10" x14ac:dyDescent="0.25">
      <c r="E29" s="14"/>
      <c r="F29" s="15"/>
      <c r="I29" s="11"/>
    </row>
    <row r="30" spans="2:10" x14ac:dyDescent="0.25">
      <c r="E30" s="13"/>
      <c r="F30" s="15"/>
    </row>
    <row r="31" spans="2:10" x14ac:dyDescent="0.25">
      <c r="E31" s="12"/>
      <c r="F31" s="15"/>
    </row>
    <row r="32" spans="2:10" x14ac:dyDescent="0.25">
      <c r="F32" s="15"/>
    </row>
  </sheetData>
  <mergeCells count="2">
    <mergeCell ref="I3:J3"/>
    <mergeCell ref="B26:D26"/>
  </mergeCells>
  <conditionalFormatting sqref="C17:C19 C27:C1048576 C10:C15 C3:C4">
    <cfRule type="containsText" dxfId="13" priority="21" operator="containsText" text="acréscimo">
      <formula>NOT(ISERROR(SEARCH("acréscimo",C3)))</formula>
    </cfRule>
    <cfRule type="containsText" dxfId="12" priority="22" operator="containsText" text="supressão">
      <formula>NOT(ISERROR(SEARCH("supressão",C3)))</formula>
    </cfRule>
  </conditionalFormatting>
  <conditionalFormatting sqref="C16">
    <cfRule type="containsText" dxfId="11" priority="19" operator="containsText" text="acréscimo">
      <formula>NOT(ISERROR(SEARCH("acréscimo",C16)))</formula>
    </cfRule>
    <cfRule type="containsText" dxfId="10" priority="20" operator="containsText" text="supressão">
      <formula>NOT(ISERROR(SEARCH("supressão",C16)))</formula>
    </cfRule>
  </conditionalFormatting>
  <conditionalFormatting sqref="C20">
    <cfRule type="containsText" dxfId="9" priority="17" operator="containsText" text="acréscimo">
      <formula>NOT(ISERROR(SEARCH("acréscimo",C20)))</formula>
    </cfRule>
    <cfRule type="containsText" dxfId="8" priority="18" operator="containsText" text="supressão">
      <formula>NOT(ISERROR(SEARCH("supressão",C20)))</formula>
    </cfRule>
  </conditionalFormatting>
  <conditionalFormatting sqref="C21">
    <cfRule type="containsText" dxfId="7" priority="15" operator="containsText" text="acréscimo">
      <formula>NOT(ISERROR(SEARCH("acréscimo",C21)))</formula>
    </cfRule>
    <cfRule type="containsText" dxfId="6" priority="16" operator="containsText" text="supressão">
      <formula>NOT(ISERROR(SEARCH("supressão",C21)))</formula>
    </cfRule>
  </conditionalFormatting>
  <conditionalFormatting sqref="C22:C25">
    <cfRule type="containsText" dxfId="5" priority="13" operator="containsText" text="acréscimo">
      <formula>NOT(ISERROR(SEARCH("acréscimo",C22)))</formula>
    </cfRule>
    <cfRule type="containsText" dxfId="4" priority="14" operator="containsText" text="supressão">
      <formula>NOT(ISERROR(SEARCH("supressão",C22)))</formula>
    </cfRule>
  </conditionalFormatting>
  <conditionalFormatting sqref="C9">
    <cfRule type="containsText" dxfId="3" priority="5" operator="containsText" text="acréscimo">
      <formula>NOT(ISERROR(SEARCH("acréscimo",C9)))</formula>
    </cfRule>
    <cfRule type="containsText" dxfId="2" priority="6" operator="containsText" text="supressão">
      <formula>NOT(ISERROR(SEARCH("supressão",C9)))</formula>
    </cfRule>
  </conditionalFormatting>
  <conditionalFormatting sqref="C5:C8">
    <cfRule type="containsText" dxfId="1" priority="3" operator="containsText" text="acréscimo">
      <formula>NOT(ISERROR(SEARCH("acréscimo",C5)))</formula>
    </cfRule>
    <cfRule type="containsText" dxfId="0" priority="4" operator="containsText" text="supressão">
      <formula>NOT(ISERROR(SEARCH("supressão",C5)))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43"/>
  <sheetViews>
    <sheetView showGridLines="0" zoomScale="110" zoomScaleNormal="110" workbookViewId="0">
      <selection activeCell="D5" sqref="D5"/>
    </sheetView>
  </sheetViews>
  <sheetFormatPr defaultRowHeight="15" x14ac:dyDescent="0.25"/>
  <cols>
    <col min="1" max="1" width="2.42578125" style="51" customWidth="1"/>
    <col min="2" max="2" width="9.140625" style="51"/>
    <col min="3" max="3" width="54.5703125" style="51" bestFit="1" customWidth="1"/>
    <col min="4" max="4" width="14.42578125" style="51" bestFit="1" customWidth="1"/>
    <col min="5" max="5" width="19" style="50" customWidth="1"/>
    <col min="6" max="7" width="22.140625" style="51" bestFit="1" customWidth="1"/>
    <col min="8" max="16384" width="9.140625" style="51"/>
  </cols>
  <sheetData>
    <row r="2" spans="2:5" x14ac:dyDescent="0.25">
      <c r="B2" s="85" t="str">
        <f>'Resumo do Contrato'!B3</f>
        <v>CONTRATO 80.2015.SJR</v>
      </c>
      <c r="C2" s="85"/>
      <c r="D2" s="85"/>
    </row>
    <row r="3" spans="2:5" x14ac:dyDescent="0.25">
      <c r="B3" s="49" t="s">
        <v>13</v>
      </c>
      <c r="C3" s="49" t="s">
        <v>36</v>
      </c>
      <c r="D3" s="49" t="s">
        <v>15</v>
      </c>
    </row>
    <row r="4" spans="2:5" ht="90" x14ac:dyDescent="0.25">
      <c r="B4" s="52">
        <v>1</v>
      </c>
      <c r="C4" s="112" t="s">
        <v>44</v>
      </c>
      <c r="D4" s="44">
        <v>22144.6</v>
      </c>
    </row>
    <row r="5" spans="2:5" x14ac:dyDescent="0.25">
      <c r="B5" s="86" t="s">
        <v>14</v>
      </c>
      <c r="C5" s="86"/>
      <c r="D5" s="53">
        <f>SUM(D4)</f>
        <v>22144.6</v>
      </c>
      <c r="E5" s="51"/>
    </row>
    <row r="6" spans="2:5" x14ac:dyDescent="0.25">
      <c r="D6" s="50"/>
    </row>
    <row r="143" spans="7:7" x14ac:dyDescent="0.25">
      <c r="G143" s="50">
        <f>SUM(G112:G142)</f>
        <v>0</v>
      </c>
    </row>
  </sheetData>
  <mergeCells count="2">
    <mergeCell ref="B2:D2"/>
    <mergeCell ref="B5:C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4"/>
  <sheetViews>
    <sheetView showGridLines="0" tabSelected="1" zoomScale="85" zoomScaleNormal="85" workbookViewId="0">
      <selection activeCell="B16" sqref="B16"/>
    </sheetView>
  </sheetViews>
  <sheetFormatPr defaultRowHeight="15" x14ac:dyDescent="0.25"/>
  <cols>
    <col min="1" max="1" width="4.140625" style="27" customWidth="1"/>
    <col min="2" max="2" width="11.42578125" style="27" customWidth="1"/>
    <col min="3" max="3" width="17.85546875" style="27" customWidth="1"/>
    <col min="4" max="4" width="23.28515625" style="27" bestFit="1" customWidth="1"/>
    <col min="5" max="5" width="13.85546875" style="27" customWidth="1"/>
    <col min="6" max="7" width="15.28515625" style="27" customWidth="1"/>
    <col min="8" max="8" width="24.7109375" style="27" bestFit="1" customWidth="1"/>
    <col min="9" max="9" width="16.7109375" style="28" customWidth="1"/>
    <col min="10" max="10" width="11.42578125" style="27" bestFit="1" customWidth="1"/>
    <col min="11" max="11" width="12.42578125" style="27" bestFit="1" customWidth="1"/>
    <col min="12" max="12" width="15.28515625" style="27" bestFit="1" customWidth="1"/>
    <col min="13" max="13" width="24.7109375" style="27" bestFit="1" customWidth="1"/>
    <col min="14" max="14" width="16.7109375" style="27" bestFit="1" customWidth="1"/>
    <col min="15" max="16" width="11.42578125" style="27" bestFit="1" customWidth="1"/>
    <col min="17" max="17" width="14.42578125" style="27" customWidth="1"/>
    <col min="18" max="18" width="23.28515625" style="27" bestFit="1" customWidth="1"/>
    <col min="19" max="19" width="16.7109375" style="27" bestFit="1" customWidth="1"/>
    <col min="20" max="22" width="11.42578125" style="27" bestFit="1" customWidth="1"/>
    <col min="23" max="23" width="23.28515625" style="27" bestFit="1" customWidth="1"/>
    <col min="24" max="24" width="16.7109375" style="27" bestFit="1" customWidth="1"/>
    <col min="25" max="27" width="11.42578125" style="27" bestFit="1" customWidth="1"/>
    <col min="28" max="28" width="23.28515625" style="27" bestFit="1" customWidth="1"/>
    <col min="29" max="29" width="16.7109375" style="27" bestFit="1" customWidth="1"/>
    <col min="30" max="16384" width="9.140625" style="27"/>
  </cols>
  <sheetData>
    <row r="1" spans="2:29" s="41" customFormat="1" x14ac:dyDescent="0.25">
      <c r="I1" s="42"/>
    </row>
    <row r="2" spans="2:29" s="41" customFormat="1" x14ac:dyDescent="0.25">
      <c r="I2" s="42"/>
    </row>
    <row r="3" spans="2:29" s="43" customFormat="1" x14ac:dyDescent="0.25"/>
    <row r="4" spans="2:29" s="43" customFormat="1" ht="15.75" thickBot="1" x14ac:dyDescent="0.3"/>
    <row r="5" spans="2:29" s="29" customFormat="1" ht="15" customHeight="1" x14ac:dyDescent="0.25">
      <c r="B5" s="105" t="str">
        <f>'Resumo do Contrato'!B3</f>
        <v>CONTRATO 80.2015.SJR</v>
      </c>
      <c r="C5" s="106"/>
      <c r="D5" s="107"/>
      <c r="E5" s="87" t="s">
        <v>40</v>
      </c>
      <c r="F5" s="88"/>
      <c r="G5" s="88"/>
      <c r="H5" s="89"/>
      <c r="I5" s="97" t="s">
        <v>5</v>
      </c>
      <c r="J5" s="87" t="s">
        <v>22</v>
      </c>
      <c r="K5" s="88"/>
      <c r="L5" s="88"/>
      <c r="M5" s="89"/>
      <c r="N5" s="90" t="s">
        <v>5</v>
      </c>
      <c r="O5" s="87" t="s">
        <v>59</v>
      </c>
      <c r="P5" s="88"/>
      <c r="Q5" s="88"/>
      <c r="R5" s="89"/>
      <c r="S5" s="97" t="s">
        <v>5</v>
      </c>
      <c r="T5" s="87" t="s">
        <v>60</v>
      </c>
      <c r="U5" s="88"/>
      <c r="V5" s="88"/>
      <c r="W5" s="89"/>
      <c r="X5" s="97" t="s">
        <v>5</v>
      </c>
      <c r="Y5" s="87" t="s">
        <v>62</v>
      </c>
      <c r="Z5" s="88"/>
      <c r="AA5" s="88"/>
      <c r="AB5" s="89"/>
      <c r="AC5" s="90" t="s">
        <v>5</v>
      </c>
    </row>
    <row r="6" spans="2:29" s="29" customFormat="1" x14ac:dyDescent="0.25">
      <c r="B6" s="98" t="str">
        <f>'Resumo do Contrato'!D4</f>
        <v>03/06/2016 à 02/06/2017</v>
      </c>
      <c r="C6" s="99"/>
      <c r="D6" s="100"/>
      <c r="E6" s="91" t="s">
        <v>47</v>
      </c>
      <c r="F6" s="92"/>
      <c r="G6" s="92"/>
      <c r="H6" s="93"/>
      <c r="I6" s="97"/>
      <c r="J6" s="91" t="s">
        <v>48</v>
      </c>
      <c r="K6" s="92"/>
      <c r="L6" s="92"/>
      <c r="M6" s="93"/>
      <c r="N6" s="90"/>
      <c r="O6" s="91" t="s">
        <v>49</v>
      </c>
      <c r="P6" s="92"/>
      <c r="Q6" s="92"/>
      <c r="R6" s="93"/>
      <c r="S6" s="97"/>
      <c r="T6" s="91" t="s">
        <v>51</v>
      </c>
      <c r="U6" s="92"/>
      <c r="V6" s="92"/>
      <c r="W6" s="93"/>
      <c r="X6" s="97"/>
      <c r="Y6" s="91" t="s">
        <v>51</v>
      </c>
      <c r="Z6" s="92"/>
      <c r="AA6" s="92"/>
      <c r="AB6" s="93"/>
      <c r="AC6" s="90"/>
    </row>
    <row r="7" spans="2:29" s="29" customFormat="1" x14ac:dyDescent="0.25">
      <c r="B7" s="101"/>
      <c r="C7" s="102"/>
      <c r="D7" s="103"/>
      <c r="E7" s="91"/>
      <c r="F7" s="92"/>
      <c r="G7" s="92"/>
      <c r="H7" s="93"/>
      <c r="I7" s="97"/>
      <c r="J7" s="91"/>
      <c r="K7" s="92"/>
      <c r="L7" s="92"/>
      <c r="M7" s="93"/>
      <c r="N7" s="90"/>
      <c r="O7" s="91"/>
      <c r="P7" s="92"/>
      <c r="Q7" s="92"/>
      <c r="R7" s="93"/>
      <c r="S7" s="97"/>
      <c r="T7" s="91"/>
      <c r="U7" s="92"/>
      <c r="V7" s="92"/>
      <c r="W7" s="93"/>
      <c r="X7" s="97"/>
      <c r="Y7" s="91"/>
      <c r="Z7" s="92"/>
      <c r="AA7" s="92"/>
      <c r="AB7" s="93"/>
      <c r="AC7" s="90"/>
    </row>
    <row r="8" spans="2:29" s="30" customFormat="1" ht="30" x14ac:dyDescent="0.25">
      <c r="B8" s="104"/>
      <c r="C8" s="31" t="s">
        <v>6</v>
      </c>
      <c r="D8" s="54" t="s">
        <v>0</v>
      </c>
      <c r="E8" s="60" t="s">
        <v>9</v>
      </c>
      <c r="F8" s="31" t="s">
        <v>10</v>
      </c>
      <c r="G8" s="31" t="s">
        <v>16</v>
      </c>
      <c r="H8" s="61" t="s">
        <v>4</v>
      </c>
      <c r="I8" s="97"/>
      <c r="J8" s="60" t="s">
        <v>9</v>
      </c>
      <c r="K8" s="31" t="s">
        <v>10</v>
      </c>
      <c r="L8" s="31" t="s">
        <v>16</v>
      </c>
      <c r="M8" s="61" t="s">
        <v>4</v>
      </c>
      <c r="N8" s="90"/>
      <c r="O8" s="60" t="s">
        <v>9</v>
      </c>
      <c r="P8" s="31" t="s">
        <v>10</v>
      </c>
      <c r="Q8" s="31" t="s">
        <v>16</v>
      </c>
      <c r="R8" s="61" t="s">
        <v>4</v>
      </c>
      <c r="S8" s="97"/>
      <c r="T8" s="60" t="s">
        <v>9</v>
      </c>
      <c r="U8" s="31" t="s">
        <v>10</v>
      </c>
      <c r="V8" s="31" t="s">
        <v>16</v>
      </c>
      <c r="W8" s="61" t="s">
        <v>4</v>
      </c>
      <c r="X8" s="97"/>
      <c r="Y8" s="60" t="s">
        <v>9</v>
      </c>
      <c r="Z8" s="31" t="s">
        <v>10</v>
      </c>
      <c r="AA8" s="31" t="s">
        <v>16</v>
      </c>
      <c r="AB8" s="61" t="s">
        <v>4</v>
      </c>
      <c r="AC8" s="90"/>
    </row>
    <row r="9" spans="2:29" s="29" customFormat="1" x14ac:dyDescent="0.25">
      <c r="B9" s="104"/>
      <c r="C9" s="32">
        <f>D9/12</f>
        <v>1845.3833333333332</v>
      </c>
      <c r="D9" s="55">
        <v>22144.6</v>
      </c>
      <c r="E9" s="67">
        <f>F9/12</f>
        <v>1845.3833333333332</v>
      </c>
      <c r="F9" s="44">
        <v>22144.6</v>
      </c>
      <c r="G9" s="44">
        <f>F9-D9</f>
        <v>0</v>
      </c>
      <c r="H9" s="63">
        <f>F9+G9</f>
        <v>22144.6</v>
      </c>
      <c r="I9" s="33">
        <f>D9+F9</f>
        <v>44289.2</v>
      </c>
      <c r="J9" s="67">
        <f>K9/12</f>
        <v>1845.3833333333332</v>
      </c>
      <c r="K9" s="44">
        <v>22144.6</v>
      </c>
      <c r="L9" s="44">
        <f>K9-F9</f>
        <v>0</v>
      </c>
      <c r="M9" s="63">
        <f>K9+L9</f>
        <v>22144.6</v>
      </c>
      <c r="N9" s="33">
        <f>I9+K9</f>
        <v>66433.799999999988</v>
      </c>
      <c r="O9" s="67">
        <f>P9/12</f>
        <v>1845.3833333333332</v>
      </c>
      <c r="P9" s="44">
        <v>22144.6</v>
      </c>
      <c r="Q9" s="44">
        <f>P9-M9</f>
        <v>0</v>
      </c>
      <c r="R9" s="63">
        <f>P9+Q9</f>
        <v>22144.6</v>
      </c>
      <c r="S9" s="33">
        <f>N9+P9</f>
        <v>88578.4</v>
      </c>
      <c r="T9" s="67">
        <f>U9/12</f>
        <v>1845.3833333333332</v>
      </c>
      <c r="U9" s="44">
        <v>22144.6</v>
      </c>
      <c r="V9" s="44">
        <f>U9-P9</f>
        <v>0</v>
      </c>
      <c r="W9" s="63">
        <f>U9</f>
        <v>22144.6</v>
      </c>
      <c r="X9" s="33">
        <f>U9+S9</f>
        <v>110723</v>
      </c>
      <c r="Y9" s="67">
        <f>Z9/12</f>
        <v>2305.5108333333333</v>
      </c>
      <c r="Z9" s="44">
        <v>27666.13</v>
      </c>
      <c r="AA9" s="44">
        <f>Z9-U9</f>
        <v>5521.5300000000025</v>
      </c>
      <c r="AB9" s="63">
        <f>Z9</f>
        <v>27666.13</v>
      </c>
      <c r="AC9" s="33">
        <f>X9+AA9</f>
        <v>116244.53</v>
      </c>
    </row>
    <row r="10" spans="2:29" s="29" customFormat="1" x14ac:dyDescent="0.25">
      <c r="B10" s="108" t="s">
        <v>11</v>
      </c>
      <c r="C10" s="109"/>
      <c r="D10" s="110"/>
      <c r="E10" s="94" t="s">
        <v>11</v>
      </c>
      <c r="F10" s="95"/>
      <c r="G10" s="95"/>
      <c r="H10" s="96"/>
      <c r="I10" s="34"/>
      <c r="J10" s="94" t="s">
        <v>11</v>
      </c>
      <c r="K10" s="95"/>
      <c r="L10" s="95"/>
      <c r="M10" s="96"/>
      <c r="N10" s="34"/>
      <c r="O10" s="94" t="s">
        <v>11</v>
      </c>
      <c r="P10" s="95"/>
      <c r="Q10" s="95"/>
      <c r="R10" s="96"/>
      <c r="S10" s="34"/>
      <c r="T10" s="94" t="s">
        <v>11</v>
      </c>
      <c r="U10" s="95"/>
      <c r="V10" s="95"/>
      <c r="W10" s="96"/>
      <c r="X10" s="34"/>
      <c r="Y10" s="94" t="s">
        <v>11</v>
      </c>
      <c r="Z10" s="95"/>
      <c r="AA10" s="95"/>
      <c r="AB10" s="96"/>
      <c r="AC10" s="34"/>
    </row>
    <row r="11" spans="2:29" s="35" customFormat="1" ht="30" x14ac:dyDescent="0.25">
      <c r="B11" s="56" t="s">
        <v>21</v>
      </c>
      <c r="C11" s="36" t="s">
        <v>23</v>
      </c>
      <c r="D11" s="57" t="s">
        <v>38</v>
      </c>
      <c r="E11" s="56" t="s">
        <v>21</v>
      </c>
      <c r="F11" s="37" t="s">
        <v>12</v>
      </c>
      <c r="G11" s="37" t="s">
        <v>23</v>
      </c>
      <c r="H11" s="57" t="s">
        <v>38</v>
      </c>
      <c r="I11" s="34"/>
      <c r="J11" s="56" t="s">
        <v>21</v>
      </c>
      <c r="K11" s="37" t="s">
        <v>12</v>
      </c>
      <c r="L11" s="37" t="s">
        <v>23</v>
      </c>
      <c r="M11" s="68" t="s">
        <v>38</v>
      </c>
      <c r="N11" s="34"/>
      <c r="O11" s="56" t="s">
        <v>21</v>
      </c>
      <c r="P11" s="37" t="s">
        <v>12</v>
      </c>
      <c r="Q11" s="37" t="s">
        <v>23</v>
      </c>
      <c r="R11" s="68" t="s">
        <v>38</v>
      </c>
      <c r="S11" s="34"/>
      <c r="T11" s="56" t="s">
        <v>21</v>
      </c>
      <c r="U11" s="37" t="s">
        <v>12</v>
      </c>
      <c r="V11" s="37" t="s">
        <v>23</v>
      </c>
      <c r="W11" s="68" t="s">
        <v>38</v>
      </c>
      <c r="X11" s="34"/>
      <c r="Y11" s="56" t="s">
        <v>21</v>
      </c>
      <c r="Z11" s="37" t="s">
        <v>12</v>
      </c>
      <c r="AA11" s="37" t="s">
        <v>23</v>
      </c>
      <c r="AB11" s="68" t="s">
        <v>38</v>
      </c>
      <c r="AC11" s="34"/>
    </row>
    <row r="12" spans="2:29" s="29" customFormat="1" ht="15.75" thickBot="1" x14ac:dyDescent="0.3">
      <c r="B12" s="58" t="s">
        <v>17</v>
      </c>
      <c r="C12" s="59">
        <v>22144.6</v>
      </c>
      <c r="D12" s="64" t="s">
        <v>45</v>
      </c>
      <c r="E12" s="58" t="s">
        <v>18</v>
      </c>
      <c r="F12" s="79"/>
      <c r="G12" s="59">
        <v>22144.6</v>
      </c>
      <c r="H12" s="64" t="s">
        <v>47</v>
      </c>
      <c r="I12" s="34"/>
      <c r="J12" s="58" t="s">
        <v>19</v>
      </c>
      <c r="K12" s="62"/>
      <c r="L12" s="59">
        <v>22144.6</v>
      </c>
      <c r="M12" s="64" t="s">
        <v>48</v>
      </c>
      <c r="N12" s="34"/>
      <c r="O12" s="58" t="s">
        <v>20</v>
      </c>
      <c r="P12" s="113"/>
      <c r="Q12" s="59">
        <v>22144.6</v>
      </c>
      <c r="R12" s="64" t="s">
        <v>49</v>
      </c>
      <c r="S12" s="34"/>
      <c r="T12" s="114" t="s">
        <v>61</v>
      </c>
      <c r="U12" s="115"/>
      <c r="V12" s="115"/>
      <c r="W12" s="116"/>
      <c r="X12" s="34"/>
      <c r="Y12" s="69" t="s">
        <v>24</v>
      </c>
      <c r="Z12" s="38"/>
      <c r="AA12" s="44">
        <f>Y9</f>
        <v>2305.5108333333333</v>
      </c>
      <c r="AB12" s="80" t="s">
        <v>63</v>
      </c>
      <c r="AC12" s="65"/>
    </row>
    <row r="13" spans="2:29" x14ac:dyDescent="0.25">
      <c r="I13" s="34"/>
      <c r="J13" s="65"/>
      <c r="L13" s="74"/>
      <c r="M13" s="75"/>
      <c r="T13" s="65"/>
      <c r="V13" s="74"/>
      <c r="W13" s="78"/>
      <c r="Y13" s="69" t="s">
        <v>25</v>
      </c>
      <c r="Z13" s="66"/>
      <c r="AA13" s="71">
        <f>Y9</f>
        <v>2305.5108333333333</v>
      </c>
      <c r="AB13" s="80" t="s">
        <v>64</v>
      </c>
      <c r="AC13" s="65"/>
    </row>
    <row r="14" spans="2:29" x14ac:dyDescent="0.25">
      <c r="I14" s="34"/>
      <c r="J14" s="65"/>
      <c r="L14" s="74"/>
      <c r="M14" s="75"/>
      <c r="T14" s="65"/>
      <c r="V14" s="74"/>
      <c r="W14" s="78"/>
      <c r="Y14" s="69" t="s">
        <v>26</v>
      </c>
      <c r="Z14" s="66"/>
      <c r="AA14" s="71">
        <f>Y9</f>
        <v>2305.5108333333333</v>
      </c>
      <c r="AB14" s="80" t="s">
        <v>65</v>
      </c>
      <c r="AC14" s="65"/>
    </row>
    <row r="15" spans="2:29" x14ac:dyDescent="0.25">
      <c r="J15" s="65"/>
      <c r="L15" s="74"/>
      <c r="M15" s="75"/>
      <c r="T15" s="65"/>
      <c r="V15" s="74"/>
      <c r="W15" s="78"/>
      <c r="Y15" s="69" t="s">
        <v>27</v>
      </c>
      <c r="Z15" s="66"/>
      <c r="AA15" s="71">
        <f>Y9</f>
        <v>2305.5108333333333</v>
      </c>
      <c r="AB15" s="80" t="s">
        <v>66</v>
      </c>
      <c r="AC15" s="65"/>
    </row>
    <row r="16" spans="2:29" x14ac:dyDescent="0.25">
      <c r="J16" s="65"/>
      <c r="L16" s="74"/>
      <c r="M16" s="75"/>
      <c r="T16" s="65"/>
      <c r="V16" s="74"/>
      <c r="W16" s="78"/>
      <c r="Y16" s="69" t="s">
        <v>28</v>
      </c>
      <c r="Z16" s="66"/>
      <c r="AA16" s="71">
        <f>Y9</f>
        <v>2305.5108333333333</v>
      </c>
      <c r="AB16" s="80" t="s">
        <v>67</v>
      </c>
      <c r="AC16" s="65"/>
    </row>
    <row r="17" spans="10:29" x14ac:dyDescent="0.25">
      <c r="J17" s="65"/>
      <c r="L17" s="74"/>
      <c r="M17" s="75"/>
      <c r="T17" s="65"/>
      <c r="V17" s="74"/>
      <c r="W17" s="78"/>
      <c r="Y17" s="69" t="s">
        <v>29</v>
      </c>
      <c r="Z17" s="66"/>
      <c r="AA17" s="71">
        <f>Y9</f>
        <v>2305.5108333333333</v>
      </c>
      <c r="AB17" s="80" t="s">
        <v>68</v>
      </c>
      <c r="AC17" s="65"/>
    </row>
    <row r="18" spans="10:29" x14ac:dyDescent="0.25">
      <c r="J18" s="65"/>
      <c r="L18" s="74"/>
      <c r="M18" s="75"/>
      <c r="T18" s="65"/>
      <c r="V18" s="74"/>
      <c r="W18" s="78"/>
      <c r="Y18" s="69" t="s">
        <v>30</v>
      </c>
      <c r="Z18" s="66"/>
      <c r="AA18" s="71">
        <f>Y9</f>
        <v>2305.5108333333333</v>
      </c>
      <c r="AB18" s="80" t="s">
        <v>69</v>
      </c>
      <c r="AC18" s="65"/>
    </row>
    <row r="19" spans="10:29" x14ac:dyDescent="0.25">
      <c r="J19" s="65"/>
      <c r="L19" s="74"/>
      <c r="M19" s="75"/>
      <c r="T19" s="65"/>
      <c r="V19" s="74"/>
      <c r="W19" s="78"/>
      <c r="Y19" s="69" t="s">
        <v>31</v>
      </c>
      <c r="Z19" s="66"/>
      <c r="AA19" s="71">
        <f>Y9</f>
        <v>2305.5108333333333</v>
      </c>
      <c r="AB19" s="80" t="s">
        <v>70</v>
      </c>
      <c r="AC19" s="65"/>
    </row>
    <row r="20" spans="10:29" x14ac:dyDescent="0.25">
      <c r="J20" s="65"/>
      <c r="L20" s="74"/>
      <c r="M20" s="75"/>
      <c r="T20" s="65"/>
      <c r="V20" s="74"/>
      <c r="W20" s="78"/>
      <c r="Y20" s="69" t="s">
        <v>32</v>
      </c>
      <c r="Z20" s="66"/>
      <c r="AA20" s="71">
        <f>Y9</f>
        <v>2305.5108333333333</v>
      </c>
      <c r="AB20" s="80" t="s">
        <v>71</v>
      </c>
      <c r="AC20" s="65"/>
    </row>
    <row r="21" spans="10:29" x14ac:dyDescent="0.25">
      <c r="J21" s="65"/>
      <c r="L21" s="74"/>
      <c r="M21" s="75"/>
      <c r="T21" s="65"/>
      <c r="V21" s="74"/>
      <c r="W21" s="78"/>
      <c r="Y21" s="69" t="s">
        <v>33</v>
      </c>
      <c r="Z21" s="66"/>
      <c r="AA21" s="71">
        <f>Y9</f>
        <v>2305.5108333333333</v>
      </c>
      <c r="AB21" s="80" t="s">
        <v>72</v>
      </c>
      <c r="AC21" s="65"/>
    </row>
    <row r="22" spans="10:29" x14ac:dyDescent="0.25">
      <c r="J22" s="65"/>
      <c r="L22" s="74"/>
      <c r="M22" s="75"/>
      <c r="T22" s="65"/>
      <c r="V22" s="74"/>
      <c r="W22" s="78"/>
      <c r="Y22" s="69" t="s">
        <v>34</v>
      </c>
      <c r="Z22" s="66"/>
      <c r="AA22" s="71">
        <f>Y9</f>
        <v>2305.5108333333333</v>
      </c>
      <c r="AB22" s="80" t="s">
        <v>73</v>
      </c>
      <c r="AC22" s="65"/>
    </row>
    <row r="23" spans="10:29" ht="15.75" thickBot="1" x14ac:dyDescent="0.3">
      <c r="J23" s="65"/>
      <c r="L23" s="74"/>
      <c r="M23" s="75"/>
      <c r="T23" s="65"/>
      <c r="V23" s="74"/>
      <c r="W23" s="78"/>
      <c r="Y23" s="58" t="s">
        <v>35</v>
      </c>
      <c r="Z23" s="70"/>
      <c r="AA23" s="72">
        <f>Y9</f>
        <v>2305.5108333333333</v>
      </c>
      <c r="AB23" s="64" t="s">
        <v>74</v>
      </c>
      <c r="AC23" s="65"/>
    </row>
    <row r="24" spans="10:29" x14ac:dyDescent="0.25">
      <c r="J24" s="65"/>
    </row>
  </sheetData>
  <mergeCells count="31">
    <mergeCell ref="T12:W12"/>
    <mergeCell ref="E5:H5"/>
    <mergeCell ref="I5:I8"/>
    <mergeCell ref="E6:H6"/>
    <mergeCell ref="E7:H7"/>
    <mergeCell ref="E10:H10"/>
    <mergeCell ref="B6:D6"/>
    <mergeCell ref="B7:D7"/>
    <mergeCell ref="B8:B9"/>
    <mergeCell ref="B5:D5"/>
    <mergeCell ref="B10:D10"/>
    <mergeCell ref="J5:M5"/>
    <mergeCell ref="N5:N8"/>
    <mergeCell ref="J6:M6"/>
    <mergeCell ref="J7:M7"/>
    <mergeCell ref="J10:M10"/>
    <mergeCell ref="T5:W5"/>
    <mergeCell ref="X5:X8"/>
    <mergeCell ref="T6:W6"/>
    <mergeCell ref="T7:W7"/>
    <mergeCell ref="T10:W10"/>
    <mergeCell ref="O5:R5"/>
    <mergeCell ref="S5:S8"/>
    <mergeCell ref="O6:R6"/>
    <mergeCell ref="O7:R7"/>
    <mergeCell ref="O10:R10"/>
    <mergeCell ref="Y5:AB5"/>
    <mergeCell ref="AC5:AC8"/>
    <mergeCell ref="Y6:AB6"/>
    <mergeCell ref="Y7:AB7"/>
    <mergeCell ref="Y10:AB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Usuário do Windows</cp:lastModifiedBy>
  <dcterms:created xsi:type="dcterms:W3CDTF">2018-03-05T11:36:05Z</dcterms:created>
  <dcterms:modified xsi:type="dcterms:W3CDTF">2020-09-30T20:46:51Z</dcterms:modified>
</cp:coreProperties>
</file>