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Conselheiro Lafaiete\"/>
    </mc:Choice>
  </mc:AlternateContent>
  <xr:revisionPtr revIDLastSave="0" documentId="13_ncr:1_{B25F74E3-E9DE-4955-B022-5566D6F5EE5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3" l="1"/>
  <c r="G16" i="3" s="1"/>
  <c r="G19" i="3" s="1"/>
  <c r="G22" i="3" s="1"/>
  <c r="G14" i="3"/>
  <c r="G17" i="3" s="1"/>
  <c r="G20" i="3" s="1"/>
  <c r="G23" i="3" s="1"/>
  <c r="G15" i="3"/>
  <c r="G18" i="3" s="1"/>
  <c r="G21" i="3" s="1"/>
  <c r="C13" i="3"/>
  <c r="C14" i="3"/>
  <c r="C15" i="3"/>
  <c r="C16" i="3"/>
  <c r="C17" i="3"/>
  <c r="C18" i="3"/>
  <c r="C19" i="3"/>
  <c r="C20" i="3"/>
  <c r="C21" i="3"/>
  <c r="C22" i="3"/>
  <c r="C23" i="3"/>
  <c r="C12" i="3"/>
  <c r="F3" i="3" l="1"/>
  <c r="G9" i="3"/>
  <c r="F12" i="3" s="1"/>
  <c r="G12" i="3" s="1"/>
  <c r="I9" i="3"/>
  <c r="G4" i="4" l="1"/>
  <c r="B2" i="4"/>
  <c r="G6" i="4"/>
  <c r="G5" i="4"/>
  <c r="G7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<sst xmlns="http://schemas.openxmlformats.org/spreadsheetml/2006/main" count="79" uniqueCount="67">
  <si>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</si>
  <si>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</si>
  <si>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</si>
  <si>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</si>
  <si>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</si>
  <si>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</si>
  <si>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</si>
  <si>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</si>
  <si>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</si>
  <si>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</si>
  <si>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</si>
  <si>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</si>
  <si>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</si>
  <si>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</si>
  <si>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</si>
  <si>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</si>
  <si>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</si>
  <si>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</si>
  <si>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</si>
  <si>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</si>
  <si>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</si>
  <si>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</si>
  <si>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Verba</t>
  </si>
  <si>
    <t>Diferença Global</t>
  </si>
  <si>
    <t>Parcela nº</t>
  </si>
  <si>
    <t>Valor Parcela</t>
  </si>
  <si>
    <t>20/05/2019 a 19/05/2020</t>
  </si>
  <si>
    <t>23809.000231/2019-31</t>
  </si>
  <si>
    <t>Valor inicial do Contrato - 10/05/2019</t>
  </si>
  <si>
    <t>Designação de fiscais</t>
  </si>
  <si>
    <t>-</t>
  </si>
  <si>
    <t>23208.002396/2019-17</t>
  </si>
  <si>
    <t>Portaria 628/2019 - 28/05/2019</t>
  </si>
  <si>
    <t>20/05/2020 a 19/05/2021</t>
  </si>
  <si>
    <t>23809.000074/2020-06</t>
  </si>
  <si>
    <t>Aditivo 01/2020 - 04/03/2020</t>
  </si>
  <si>
    <t>Serviço de manutenção</t>
  </si>
  <si>
    <t>Horas</t>
  </si>
  <si>
    <t>Peças e acessórios</t>
  </si>
  <si>
    <t>Valor total</t>
  </si>
  <si>
    <t>Taxa de administração</t>
  </si>
  <si>
    <t>CONTRATO 18/2019/RER/CLR</t>
  </si>
  <si>
    <t>ADITIVO 01/2020 - PRORROGAÇÃO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</si>
  <si>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</si>
  <si>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</si>
  <si>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</si>
  <si>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</si>
  <si>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</si>
  <si>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</si>
  <si>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</si>
  <si>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</si>
  <si>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</si>
  <si>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</si>
  <si>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</si>
  <si>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</si>
  <si>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</si>
  <si>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14ª</t>
  </si>
  <si>
    <t>15ª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</si>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</sst>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4" fontId="0" fillId="0" borderId="1" xfId="1" applyFont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tabSelected="1" workbookViewId="0">
      <selection activeCell="E6" sqref="E6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2" t="s">
        <v>41</v>
      </c>
      <c r="C3" s="29" t="s">
        <v>7</v>
      </c>
      <c r="D3" s="29" t="s">
        <v>8</v>
      </c>
      <c r="E3" s="29" t="s">
        <v>0</v>
      </c>
      <c r="F3" s="30" t="s">
        <v>1</v>
      </c>
      <c r="G3" s="31" t="s">
        <v>2</v>
      </c>
      <c r="H3" s="29" t="s">
        <v>3</v>
      </c>
      <c r="I3" s="64"/>
      <c r="J3" s="64"/>
    </row>
    <row r="4" spans="2:10" x14ac:dyDescent="0.3">
      <c r="B4" s="22" t="s">
        <v>28</v>
      </c>
      <c r="C4" s="19"/>
      <c r="D4" s="23" t="s">
        <v>26</v>
      </c>
      <c r="E4" s="19">
        <v>13589.09</v>
      </c>
      <c r="F4" s="20"/>
      <c r="G4" s="21"/>
      <c r="H4" s="23" t="s">
        <v>27</v>
      </c>
      <c r="I4" s="5"/>
    </row>
    <row r="5" spans="2:10" x14ac:dyDescent="0.3">
      <c r="B5" s="59" t="s">
        <v>32</v>
      </c>
      <c r="C5" s="19" t="s">
        <v>29</v>
      </c>
      <c r="D5" s="23" t="s">
        <v>30</v>
      </c>
      <c r="E5" s="19" t="s">
        <v>30</v>
      </c>
      <c r="F5" s="20" t="s">
        <v>30</v>
      </c>
      <c r="G5" s="21" t="s">
        <v>30</v>
      </c>
      <c r="H5" s="23" t="s">
        <v>31</v>
      </c>
      <c r="I5" s="5"/>
    </row>
    <row r="6" spans="2:10" x14ac:dyDescent="0.3">
      <c r="B6" s="59" t="s">
        <v>35</v>
      </c>
      <c r="C6" s="19" t="s">
        <v>9</v>
      </c>
      <c r="D6" s="23" t="s">
        <v>33</v>
      </c>
      <c r="E6" s="19" t="s">
        <v>30</v>
      </c>
      <c r="F6" s="20" t="s">
        <v>30</v>
      </c>
      <c r="G6" s="21" t="s">
        <v>30</v>
      </c>
      <c r="H6" s="23" t="s">
        <v>34</v>
      </c>
      <c r="I6" s="5"/>
    </row>
    <row r="7" spans="2:10" x14ac:dyDescent="0.3">
      <c r="B7" s="22"/>
      <c r="C7" s="19"/>
      <c r="D7" s="23"/>
      <c r="E7" s="19"/>
      <c r="F7" s="20"/>
      <c r="G7" s="21"/>
      <c r="H7" s="23"/>
      <c r="I7" s="5"/>
    </row>
    <row r="8" spans="2:10" x14ac:dyDescent="0.3">
      <c r="B8" s="22"/>
      <c r="C8" s="17"/>
      <c r="D8" s="18"/>
      <c r="E8" s="19"/>
      <c r="F8" s="20"/>
      <c r="G8" s="21"/>
      <c r="H8" s="18"/>
      <c r="I8" s="5"/>
    </row>
    <row r="9" spans="2:10" x14ac:dyDescent="0.3">
      <c r="B9" s="22"/>
      <c r="C9" s="17"/>
      <c r="D9" s="18"/>
      <c r="E9" s="19"/>
      <c r="F9" s="20"/>
      <c r="G9" s="21"/>
      <c r="H9" s="18"/>
      <c r="I9" s="5"/>
    </row>
    <row r="10" spans="2:10" x14ac:dyDescent="0.3">
      <c r="B10" s="22"/>
      <c r="C10" s="17"/>
      <c r="D10" s="18"/>
      <c r="E10" s="19"/>
      <c r="F10" s="20"/>
      <c r="G10" s="21"/>
      <c r="H10" s="18"/>
      <c r="I10" s="5"/>
    </row>
    <row r="11" spans="2:10" x14ac:dyDescent="0.3">
      <c r="B11" s="59"/>
      <c r="C11" s="17"/>
      <c r="D11" s="18"/>
      <c r="E11" s="19"/>
      <c r="F11" s="20"/>
      <c r="G11" s="21"/>
      <c r="H11" s="18"/>
      <c r="I11" s="5"/>
    </row>
    <row r="12" spans="2:10" x14ac:dyDescent="0.3">
      <c r="B12" s="22"/>
      <c r="C12" s="19"/>
      <c r="D12" s="18"/>
      <c r="E12" s="19"/>
      <c r="F12" s="20"/>
      <c r="G12" s="21"/>
      <c r="H12" s="18"/>
      <c r="I12" s="5"/>
    </row>
    <row r="13" spans="2:10" x14ac:dyDescent="0.3">
      <c r="B13" s="22"/>
      <c r="C13" s="19"/>
      <c r="D13" s="18"/>
      <c r="E13" s="19"/>
      <c r="F13" s="20"/>
      <c r="G13" s="21"/>
      <c r="H13" s="18"/>
      <c r="I13" s="5"/>
    </row>
    <row r="14" spans="2:10" x14ac:dyDescent="0.3">
      <c r="B14" s="22"/>
      <c r="C14" s="19"/>
      <c r="D14" s="18"/>
      <c r="E14" s="19"/>
      <c r="F14" s="20"/>
      <c r="G14" s="21"/>
      <c r="H14" s="18"/>
      <c r="I14" s="5"/>
    </row>
    <row r="15" spans="2:10" x14ac:dyDescent="0.3">
      <c r="B15" s="22"/>
      <c r="C15" s="19"/>
      <c r="D15" s="23"/>
      <c r="E15" s="19"/>
      <c r="F15" s="20"/>
      <c r="G15" s="21"/>
      <c r="H15" s="23"/>
      <c r="I15" s="5"/>
    </row>
    <row r="16" spans="2:10" x14ac:dyDescent="0.3">
      <c r="B16" s="22"/>
      <c r="C16" s="19"/>
      <c r="D16" s="23"/>
      <c r="E16" s="19"/>
      <c r="F16" s="20"/>
      <c r="G16" s="21"/>
      <c r="H16" s="24"/>
      <c r="I16" s="5"/>
    </row>
    <row r="17" spans="2:10" x14ac:dyDescent="0.3">
      <c r="B17" s="22"/>
      <c r="C17" s="19"/>
      <c r="D17" s="23"/>
      <c r="E17" s="19"/>
      <c r="F17" s="20"/>
      <c r="G17" s="21"/>
      <c r="H17" s="23"/>
      <c r="I17" s="5"/>
    </row>
    <row r="18" spans="2:10" x14ac:dyDescent="0.3">
      <c r="B18" s="22"/>
      <c r="C18" s="19"/>
      <c r="D18" s="18"/>
      <c r="E18" s="19"/>
      <c r="F18" s="20"/>
      <c r="G18" s="21"/>
      <c r="H18" s="18"/>
      <c r="I18" s="5"/>
    </row>
    <row r="19" spans="2:10" x14ac:dyDescent="0.3">
      <c r="B19" s="22"/>
      <c r="C19" s="19"/>
      <c r="D19" s="18"/>
      <c r="E19" s="19"/>
      <c r="F19" s="20"/>
      <c r="G19" s="21"/>
      <c r="H19" s="18"/>
      <c r="I19" s="5"/>
    </row>
    <row r="20" spans="2:10" x14ac:dyDescent="0.3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3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3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3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3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3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3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3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3">
      <c r="B28" s="65" t="s">
        <v>10</v>
      </c>
      <c r="C28" s="66"/>
      <c r="D28" s="67"/>
      <c r="E28" s="26">
        <f>SUM(E4:E27)</f>
        <v>13589.09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showGridLines="0" zoomScale="110" zoomScaleNormal="110" workbookViewId="0">
      <selection activeCell="G4" sqref="G4"/>
    </sheetView>
  </sheetViews>
  <sheetFormatPr defaultRowHeight="14.4" x14ac:dyDescent="0.3"/>
  <cols>
    <col min="1" max="1" width="2.44140625" customWidth="1"/>
    <col min="3" max="3" width="30.5546875" bestFit="1" customWidth="1"/>
    <col min="4" max="4" width="13.33203125" bestFit="1" customWidth="1"/>
    <col min="6" max="6" width="16.33203125" bestFit="1" customWidth="1"/>
    <col min="7" max="7" width="14.44140625" bestFit="1" customWidth="1"/>
    <col min="8" max="8" width="19" style="54" customWidth="1"/>
    <col min="9" max="10" width="22.109375" bestFit="1" customWidth="1"/>
  </cols>
  <sheetData>
    <row r="2" spans="2:7" x14ac:dyDescent="0.3">
      <c r="B2" s="68" t="str">
        <f>'Resumo do Contrato'!B3</f>
        <v>CONTRATO 18/2019/RER/CLR</v>
      </c>
      <c r="C2" s="68"/>
      <c r="D2" s="68"/>
      <c r="E2" s="68"/>
      <c r="F2" s="68"/>
      <c r="G2" s="68"/>
    </row>
    <row r="3" spans="2:7" x14ac:dyDescent="0.3">
      <c r="B3" s="55" t="s">
        <v>15</v>
      </c>
      <c r="C3" s="55" t="s">
        <v>17</v>
      </c>
      <c r="D3" s="55" t="s">
        <v>18</v>
      </c>
      <c r="E3" s="55" t="s">
        <v>19</v>
      </c>
      <c r="F3" s="55" t="s">
        <v>20</v>
      </c>
      <c r="G3" s="55" t="s">
        <v>21</v>
      </c>
    </row>
    <row r="4" spans="2:7" x14ac:dyDescent="0.3">
      <c r="B4" s="56">
        <v>1</v>
      </c>
      <c r="C4" s="56" t="s">
        <v>36</v>
      </c>
      <c r="D4" s="56" t="s">
        <v>37</v>
      </c>
      <c r="E4" s="56">
        <v>40</v>
      </c>
      <c r="F4" s="57">
        <v>108.72708</v>
      </c>
      <c r="G4" s="57">
        <f>E4*F4</f>
        <v>4349.0832</v>
      </c>
    </row>
    <row r="5" spans="2:7" x14ac:dyDescent="0.3">
      <c r="B5" s="56">
        <v>2</v>
      </c>
      <c r="C5" s="56" t="s">
        <v>38</v>
      </c>
      <c r="D5" s="56" t="s">
        <v>39</v>
      </c>
      <c r="E5" s="56">
        <v>1</v>
      </c>
      <c r="F5" s="57">
        <v>9240</v>
      </c>
      <c r="G5" s="57">
        <f t="shared" ref="G5:G6" si="0">E5*F5</f>
        <v>9240</v>
      </c>
    </row>
    <row r="6" spans="2:7" x14ac:dyDescent="0.3">
      <c r="B6" s="56">
        <v>3</v>
      </c>
      <c r="C6" s="56" t="s">
        <v>40</v>
      </c>
      <c r="D6" s="56" t="s">
        <v>22</v>
      </c>
      <c r="E6" s="56">
        <v>1</v>
      </c>
      <c r="F6" s="57">
        <v>0.01</v>
      </c>
      <c r="G6" s="57">
        <f t="shared" si="0"/>
        <v>0.01</v>
      </c>
    </row>
    <row r="7" spans="2:7" x14ac:dyDescent="0.3">
      <c r="B7" s="69" t="s">
        <v>16</v>
      </c>
      <c r="C7" s="69"/>
      <c r="D7" s="69"/>
      <c r="E7" s="69"/>
      <c r="F7" s="69"/>
      <c r="G7" s="58">
        <f>SUM(G4:G6)</f>
        <v>13589.093200000001</v>
      </c>
    </row>
    <row r="10" spans="2:7" x14ac:dyDescent="0.3">
      <c r="G10" s="54"/>
    </row>
  </sheetData>
  <mergeCells count="2">
    <mergeCell ref="B2:G2"/>
    <mergeCell ref="B7:F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6"/>
  <sheetViews>
    <sheetView showGridLines="0" workbookViewId="0">
      <selection activeCell="E6" sqref="E6:H6"/>
    </sheetView>
  </sheetViews>
  <sheetFormatPr defaultColWidth="9.109375" defaultRowHeight="14.4" x14ac:dyDescent="0.3"/>
  <cols>
    <col min="1" max="1" width="4.109375" style="33" customWidth="1"/>
    <col min="2" max="2" width="11.44140625" style="33" customWidth="1"/>
    <col min="3" max="3" width="17.88671875" style="33" customWidth="1"/>
    <col min="4" max="4" width="19.109375" style="33" customWidth="1"/>
    <col min="5" max="5" width="13.88671875" style="33" customWidth="1"/>
    <col min="6" max="7" width="15.33203125" style="33" customWidth="1"/>
    <col min="8" max="8" width="16" style="33" customWidth="1"/>
    <col min="9" max="9" width="16.6640625" style="34" customWidth="1"/>
    <col min="10" max="10" width="9.109375" style="33" customWidth="1"/>
    <col min="11" max="16384" width="9.109375" style="33"/>
  </cols>
  <sheetData>
    <row r="1" spans="2:9" s="61" customFormat="1" x14ac:dyDescent="0.3">
      <c r="I1" s="62"/>
    </row>
    <row r="2" spans="2:9" s="61" customFormat="1" x14ac:dyDescent="0.3">
      <c r="I2" s="62"/>
    </row>
    <row r="3" spans="2:9" s="63" customFormat="1" x14ac:dyDescent="0.3">
      <c r="F3" s="63">
        <f>F1-F2</f>
        <v>0</v>
      </c>
    </row>
    <row r="4" spans="2:9" s="63" customFormat="1" x14ac:dyDescent="0.3"/>
    <row r="5" spans="2:9" s="35" customFormat="1" x14ac:dyDescent="0.3">
      <c r="B5" s="68" t="str">
        <f>'Resumo do Contrato'!B3</f>
        <v>CONTRATO 18/2019/RER/CLR</v>
      </c>
      <c r="C5" s="68"/>
      <c r="D5" s="68"/>
      <c r="E5" s="75" t="s">
        <v>42</v>
      </c>
      <c r="F5" s="76"/>
      <c r="G5" s="76"/>
      <c r="H5" s="77"/>
      <c r="I5" s="72" t="s">
        <v>5</v>
      </c>
    </row>
    <row r="6" spans="2:9" s="35" customFormat="1" x14ac:dyDescent="0.3">
      <c r="B6" s="78" t="str">
        <f>'Resumo do Contrato'!D4</f>
        <v>20/05/2019 a 19/05/2020</v>
      </c>
      <c r="C6" s="78"/>
      <c r="D6" s="78"/>
      <c r="E6" s="75" t="s">
        <v>33</v>
      </c>
      <c r="F6" s="76"/>
      <c r="G6" s="76"/>
      <c r="H6" s="77"/>
      <c r="I6" s="73"/>
    </row>
    <row r="7" spans="2:9" s="35" customFormat="1" x14ac:dyDescent="0.3">
      <c r="B7" s="68"/>
      <c r="C7" s="68"/>
      <c r="D7" s="68"/>
      <c r="E7" s="75"/>
      <c r="F7" s="76"/>
      <c r="G7" s="76"/>
      <c r="H7" s="77"/>
      <c r="I7" s="73"/>
    </row>
    <row r="8" spans="2:9" s="36" customFormat="1" ht="28.8" x14ac:dyDescent="0.3">
      <c r="B8" s="82" t="s">
        <v>6</v>
      </c>
      <c r="C8" s="82"/>
      <c r="D8" s="37" t="s">
        <v>0</v>
      </c>
      <c r="E8" s="37" t="s">
        <v>11</v>
      </c>
      <c r="F8" s="37" t="s">
        <v>12</v>
      </c>
      <c r="G8" s="37" t="s">
        <v>23</v>
      </c>
      <c r="H8" s="38" t="s">
        <v>4</v>
      </c>
      <c r="I8" s="74"/>
    </row>
    <row r="9" spans="2:9" s="35" customFormat="1" x14ac:dyDescent="0.3">
      <c r="B9" s="83">
        <v>1132.42</v>
      </c>
      <c r="C9" s="83"/>
      <c r="D9" s="84">
        <v>13589.09</v>
      </c>
      <c r="E9" s="39">
        <v>13589.09</v>
      </c>
      <c r="F9" s="39">
        <v>13589.09</v>
      </c>
      <c r="G9" s="39">
        <f>F9-D9</f>
        <v>0</v>
      </c>
      <c r="H9" s="40">
        <v>13589.09</v>
      </c>
      <c r="I9" s="41">
        <f>H9+D9</f>
        <v>27178.18</v>
      </c>
    </row>
    <row r="10" spans="2:9" s="35" customFormat="1" x14ac:dyDescent="0.3">
      <c r="B10" s="70" t="s">
        <v>13</v>
      </c>
      <c r="C10" s="71"/>
      <c r="D10" s="79" t="s">
        <v>30</v>
      </c>
      <c r="E10" s="70" t="s">
        <v>13</v>
      </c>
      <c r="F10" s="71"/>
      <c r="G10" s="42"/>
      <c r="H10" s="43"/>
      <c r="I10" s="43"/>
    </row>
    <row r="11" spans="2:9" s="44" customFormat="1" x14ac:dyDescent="0.3">
      <c r="B11" s="46" t="s">
        <v>24</v>
      </c>
      <c r="C11" s="45" t="s">
        <v>25</v>
      </c>
      <c r="D11" s="80"/>
      <c r="E11" s="46" t="s">
        <v>24</v>
      </c>
      <c r="F11" s="47" t="s">
        <v>14</v>
      </c>
      <c r="G11" s="47" t="s">
        <v>25</v>
      </c>
      <c r="H11" s="48"/>
      <c r="I11" s="43"/>
    </row>
    <row r="12" spans="2:9" s="35" customFormat="1" x14ac:dyDescent="0.3">
      <c r="B12" s="49" t="s">
        <v>43</v>
      </c>
      <c r="C12" s="50">
        <f>13589.09/12</f>
        <v>1132.4241666666667</v>
      </c>
      <c r="D12" s="80"/>
      <c r="E12" s="49" t="s">
        <v>55</v>
      </c>
      <c r="F12" s="52">
        <f>(G9/365)*217</f>
        <v>0</v>
      </c>
      <c r="G12" s="52">
        <f>F12+C12</f>
        <v>1132.4241666666667</v>
      </c>
      <c r="H12" s="53"/>
      <c r="I12" s="43"/>
    </row>
    <row r="13" spans="2:9" s="35" customFormat="1" x14ac:dyDescent="0.3">
      <c r="B13" s="49" t="s">
        <v>44</v>
      </c>
      <c r="C13" s="50">
        <f t="shared" ref="C13:C23" si="0">13589.09/12</f>
        <v>1132.4241666666667</v>
      </c>
      <c r="D13" s="80"/>
      <c r="E13" s="51" t="s">
        <v>56</v>
      </c>
      <c r="F13" s="52"/>
      <c r="G13" s="52">
        <f t="shared" ref="G13:G23" si="1">F13+C13</f>
        <v>1132.4241666666667</v>
      </c>
      <c r="H13" s="60"/>
      <c r="I13" s="43"/>
    </row>
    <row r="14" spans="2:9" s="35" customFormat="1" x14ac:dyDescent="0.3">
      <c r="B14" s="49" t="s">
        <v>45</v>
      </c>
      <c r="C14" s="50">
        <f t="shared" si="0"/>
        <v>1132.4241666666667</v>
      </c>
      <c r="D14" s="80"/>
      <c r="E14" s="51" t="s">
        <v>57</v>
      </c>
      <c r="F14" s="52"/>
      <c r="G14" s="52">
        <f t="shared" si="1"/>
        <v>1132.4241666666667</v>
      </c>
      <c r="H14" s="60"/>
      <c r="I14" s="43"/>
    </row>
    <row r="15" spans="2:9" s="35" customFormat="1" x14ac:dyDescent="0.3">
      <c r="B15" s="49" t="s">
        <v>46</v>
      </c>
      <c r="C15" s="50">
        <f t="shared" si="0"/>
        <v>1132.4241666666667</v>
      </c>
      <c r="D15" s="80"/>
      <c r="E15" s="51" t="s">
        <v>58</v>
      </c>
      <c r="F15" s="52"/>
      <c r="G15" s="52">
        <f t="shared" si="1"/>
        <v>1132.4241666666667</v>
      </c>
      <c r="H15" s="53"/>
      <c r="I15" s="43"/>
    </row>
    <row r="16" spans="2:9" s="35" customFormat="1" x14ac:dyDescent="0.3">
      <c r="B16" s="49" t="s">
        <v>47</v>
      </c>
      <c r="C16" s="50">
        <f t="shared" si="0"/>
        <v>1132.4241666666667</v>
      </c>
      <c r="D16" s="80"/>
      <c r="E16" s="51" t="s">
        <v>59</v>
      </c>
      <c r="F16" s="52"/>
      <c r="G16" s="52">
        <f t="shared" si="1"/>
        <v>1132.4241666666667</v>
      </c>
      <c r="H16" s="53"/>
      <c r="I16" s="43"/>
    </row>
    <row r="17" spans="2:9" s="35" customFormat="1" x14ac:dyDescent="0.3">
      <c r="B17" s="49" t="s">
        <v>48</v>
      </c>
      <c r="C17" s="50">
        <f t="shared" si="0"/>
        <v>1132.4241666666667</v>
      </c>
      <c r="D17" s="80"/>
      <c r="E17" s="51" t="s">
        <v>60</v>
      </c>
      <c r="F17" s="52"/>
      <c r="G17" s="52">
        <f t="shared" si="1"/>
        <v>1132.4241666666667</v>
      </c>
      <c r="H17" s="53"/>
      <c r="I17" s="43"/>
    </row>
    <row r="18" spans="2:9" s="35" customFormat="1" x14ac:dyDescent="0.3">
      <c r="B18" s="49" t="s">
        <v>49</v>
      </c>
      <c r="C18" s="50">
        <f t="shared" si="0"/>
        <v>1132.4241666666667</v>
      </c>
      <c r="D18" s="80"/>
      <c r="E18" s="51" t="s">
        <v>61</v>
      </c>
      <c r="F18" s="52"/>
      <c r="G18" s="52">
        <f t="shared" si="1"/>
        <v>1132.4241666666667</v>
      </c>
      <c r="H18" s="53"/>
      <c r="I18" s="43"/>
    </row>
    <row r="19" spans="2:9" s="35" customFormat="1" x14ac:dyDescent="0.3">
      <c r="B19" s="49" t="s">
        <v>50</v>
      </c>
      <c r="C19" s="50">
        <f t="shared" si="0"/>
        <v>1132.4241666666667</v>
      </c>
      <c r="D19" s="80"/>
      <c r="E19" s="51" t="s">
        <v>62</v>
      </c>
      <c r="F19" s="52"/>
      <c r="G19" s="52">
        <f t="shared" si="1"/>
        <v>1132.4241666666667</v>
      </c>
      <c r="H19" s="53"/>
      <c r="I19" s="43"/>
    </row>
    <row r="20" spans="2:9" s="35" customFormat="1" x14ac:dyDescent="0.3">
      <c r="B20" s="49" t="s">
        <v>51</v>
      </c>
      <c r="C20" s="50">
        <f t="shared" si="0"/>
        <v>1132.4241666666667</v>
      </c>
      <c r="D20" s="80"/>
      <c r="E20" s="51" t="s">
        <v>63</v>
      </c>
      <c r="F20" s="52"/>
      <c r="G20" s="52">
        <f t="shared" si="1"/>
        <v>1132.4241666666667</v>
      </c>
      <c r="H20" s="53"/>
      <c r="I20" s="43"/>
    </row>
    <row r="21" spans="2:9" s="35" customFormat="1" x14ac:dyDescent="0.3">
      <c r="B21" s="49" t="s">
        <v>52</v>
      </c>
      <c r="C21" s="50">
        <f t="shared" si="0"/>
        <v>1132.4241666666667</v>
      </c>
      <c r="D21" s="80"/>
      <c r="E21" s="51" t="s">
        <v>64</v>
      </c>
      <c r="F21" s="52"/>
      <c r="G21" s="52">
        <f t="shared" si="1"/>
        <v>1132.4241666666667</v>
      </c>
      <c r="H21" s="53"/>
      <c r="I21" s="43"/>
    </row>
    <row r="22" spans="2:9" s="35" customFormat="1" x14ac:dyDescent="0.3">
      <c r="B22" s="49" t="s">
        <v>53</v>
      </c>
      <c r="C22" s="50">
        <f t="shared" si="0"/>
        <v>1132.4241666666667</v>
      </c>
      <c r="D22" s="80"/>
      <c r="E22" s="51" t="s">
        <v>65</v>
      </c>
      <c r="F22" s="52"/>
      <c r="G22" s="52">
        <f t="shared" si="1"/>
        <v>1132.4241666666667</v>
      </c>
      <c r="H22" s="53"/>
      <c r="I22" s="43"/>
    </row>
    <row r="23" spans="2:9" s="35" customFormat="1" x14ac:dyDescent="0.3">
      <c r="B23" s="49" t="s">
        <v>54</v>
      </c>
      <c r="C23" s="50">
        <f t="shared" si="0"/>
        <v>1132.4241666666667</v>
      </c>
      <c r="D23" s="81"/>
      <c r="E23" s="51" t="s">
        <v>66</v>
      </c>
      <c r="F23" s="52"/>
      <c r="G23" s="52">
        <f t="shared" si="1"/>
        <v>1132.4241666666667</v>
      </c>
      <c r="H23" s="53"/>
      <c r="I23" s="43"/>
    </row>
    <row r="24" spans="2:9" s="35" customFormat="1" x14ac:dyDescent="0.3">
      <c r="I24" s="43"/>
    </row>
    <row r="25" spans="2:9" x14ac:dyDescent="0.3">
      <c r="I25" s="43"/>
    </row>
    <row r="26" spans="2:9" x14ac:dyDescent="0.3">
      <c r="I26" s="43"/>
    </row>
  </sheetData>
  <mergeCells count="12">
    <mergeCell ref="B10:C10"/>
    <mergeCell ref="B6:D6"/>
    <mergeCell ref="B7:D7"/>
    <mergeCell ref="B5:D5"/>
    <mergeCell ref="D10:D23"/>
    <mergeCell ref="B8:C8"/>
    <mergeCell ref="B9:C9"/>
    <mergeCell ref="E10:F10"/>
    <mergeCell ref="I5:I8"/>
    <mergeCell ref="E5:H5"/>
    <mergeCell ref="E7:H7"/>
    <mergeCell ref="E6:H6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2020-10-04T16:24:15Z</dcterms:modified>
</cp:coreProperties>
</file>