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Ponte Nova\"/>
    </mc:Choice>
  </mc:AlternateContent>
  <xr:revisionPtr revIDLastSave="0" documentId="13_ncr:1_{4A1DC4B3-0394-4341-BA7C-1A4C00B315E3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3" l="1"/>
  <c r="C12" i="3"/>
  <c r="B9" i="3"/>
  <c r="G13" i="3" l="1"/>
  <c r="G16" i="3" s="1"/>
  <c r="G19" i="3" s="1"/>
  <c r="G22" i="3" s="1"/>
  <c r="G14" i="3"/>
  <c r="G17" i="3" s="1"/>
  <c r="G20" i="3" s="1"/>
  <c r="G23" i="3" s="1"/>
  <c r="G15" i="3"/>
  <c r="G18" i="3" s="1"/>
  <c r="G21" i="3" s="1"/>
  <c r="F3" i="3" l="1"/>
  <c r="G9" i="3"/>
  <c r="F12" i="3" s="1"/>
  <c r="G12" i="3" s="1"/>
  <c r="I9" i="3"/>
  <c r="G4" i="4" l="1"/>
  <c r="B2" i="4"/>
  <c r="G6" i="4"/>
  <c r="G5" i="4"/>
  <c r="G7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<sst xmlns="http://schemas.openxmlformats.org/spreadsheetml/2006/main" count="69" uniqueCount="64">
  <si>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</si>
  <si>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</si>
  <si>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</si>
  <si>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</si>
  <si>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</si>
  <si>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</si>
  <si>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</si>
  <si>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</si>
  <si>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</si>
  <si>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</si>
  <si>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</si>
  <si>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</si>
  <si>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</si>
  <si>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</si>
  <si>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</si>
  <si>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</si>
  <si>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</si>
  <si>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</si>
  <si>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</si>
  <si>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</si>
  <si>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</si>
  <si>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</si>
  <si>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Verba</t>
  </si>
  <si>
    <t>Diferença Global</t>
  </si>
  <si>
    <t>Parcela nº</t>
  </si>
  <si>
    <t>Valor Parcela</t>
  </si>
  <si>
    <t>20/05/2019 a 19/05/2020</t>
  </si>
  <si>
    <t>Valor inicial do Contrato - 10/05/2019</t>
  </si>
  <si>
    <t>-</t>
  </si>
  <si>
    <t>20/05/2020 a 19/05/2021</t>
  </si>
  <si>
    <t>Serviço de manutenção</t>
  </si>
  <si>
    <t>Horas</t>
  </si>
  <si>
    <t>Peças e acessórios</t>
  </si>
  <si>
    <t>Valor total</t>
  </si>
  <si>
    <t>Taxa de administração</t>
  </si>
  <si>
    <t>ADITIVO 01/2020 - PRORROGAÇÃO</t>
  </si>
  <si>
    <t>1ª</t>
  </si>
  <si>
    <t>2ª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</si>
  <si>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</si>
  <si>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</si>
  <si>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</si>
  <si>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</si>
  <si>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</si>
  <si>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</si>
  <si>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</si>
  <si>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</si>
  <si>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</si>
  <si>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</si>
  <si>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13ª</t>
  </si>
  <si>
    <t>14ª</t>
  </si>
  <si>
    <t>15ª</t>
  </si>
  <si>
    <t>16ª</t>
  </si>
  <si>
    <t>17ª</t>
  </si>
  <si>
    <t>18ª</t>
  </si>
  <si>
    <t>19ª</t>
  </si>
  <si>
    <t>20ª</t>
  </si>
  <si>
    <t>21ª</t>
  </si>
  <si>
    <t>22ª</t>
  </si>
  <si>
    <t>23ª</t>
  </si>
  <si>
    <t>24ª</t>
  </si>
  <si>
    <t>CONTRATO 021.2019.PNR</t>
  </si>
  <si>
    <t>23718.000329/2019-16</t>
  </si>
  <si>
    <t>Aditivo 01/2020 - 05/04/2020</t>
  </si>
  <si>
    <t>23718.000157/2020-14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</si>
</sst>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164" fontId="0" fillId="0" borderId="1" xfId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4"/>
  <sheetViews>
    <sheetView showGridLines="0" workbookViewId="0">
      <selection activeCell="B3" sqref="B3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32" t="s">
        <v>60</v>
      </c>
      <c r="C3" s="29" t="s">
        <v>7</v>
      </c>
      <c r="D3" s="29" t="s">
        <v>8</v>
      </c>
      <c r="E3" s="29" t="s">
        <v>0</v>
      </c>
      <c r="F3" s="30" t="s">
        <v>1</v>
      </c>
      <c r="G3" s="31" t="s">
        <v>2</v>
      </c>
      <c r="H3" s="29" t="s">
        <v>3</v>
      </c>
      <c r="I3" s="65"/>
      <c r="J3" s="65"/>
    </row>
    <row r="4" spans="2:10" x14ac:dyDescent="0.3">
      <c r="B4" s="22" t="s">
        <v>27</v>
      </c>
      <c r="C4" s="19"/>
      <c r="D4" s="23" t="s">
        <v>26</v>
      </c>
      <c r="E4" s="19">
        <v>13727.33</v>
      </c>
      <c r="F4" s="20"/>
      <c r="G4" s="21"/>
      <c r="H4" s="23" t="s">
        <v>61</v>
      </c>
      <c r="I4" s="5"/>
    </row>
    <row r="5" spans="2:10" x14ac:dyDescent="0.3">
      <c r="B5" s="59" t="s">
        <v>62</v>
      </c>
      <c r="C5" s="19" t="s">
        <v>9</v>
      </c>
      <c r="D5" s="23" t="s">
        <v>29</v>
      </c>
      <c r="E5" s="19"/>
      <c r="F5" s="20"/>
      <c r="G5" s="21"/>
      <c r="H5" s="23" t="s">
        <v>63</v>
      </c>
      <c r="I5" s="5"/>
    </row>
    <row r="6" spans="2:10" x14ac:dyDescent="0.3">
      <c r="B6" s="59"/>
      <c r="C6" s="19"/>
      <c r="E6" s="19"/>
      <c r="F6" s="20"/>
      <c r="G6" s="21"/>
      <c r="H6" s="23"/>
      <c r="I6" s="5"/>
    </row>
    <row r="7" spans="2:10" x14ac:dyDescent="0.3">
      <c r="B7" s="22"/>
      <c r="C7" s="19"/>
      <c r="D7" s="23"/>
      <c r="E7" s="19"/>
      <c r="F7" s="20"/>
      <c r="G7" s="21"/>
      <c r="H7" s="23"/>
      <c r="I7" s="5"/>
    </row>
    <row r="8" spans="2:10" x14ac:dyDescent="0.3">
      <c r="B8" s="22"/>
      <c r="C8" s="17"/>
      <c r="D8" s="18"/>
      <c r="E8" s="19"/>
      <c r="F8" s="20"/>
      <c r="G8" s="21"/>
      <c r="H8" s="18"/>
      <c r="I8" s="5"/>
    </row>
    <row r="9" spans="2:10" x14ac:dyDescent="0.3">
      <c r="B9" s="22"/>
      <c r="C9" s="17"/>
      <c r="D9" s="18"/>
      <c r="E9" s="19"/>
      <c r="F9" s="20"/>
      <c r="G9" s="21"/>
      <c r="H9" s="18"/>
      <c r="I9" s="5"/>
    </row>
    <row r="10" spans="2:10" x14ac:dyDescent="0.3">
      <c r="B10" s="22"/>
      <c r="C10" s="17"/>
      <c r="D10" s="18"/>
      <c r="E10" s="19"/>
      <c r="F10" s="20"/>
      <c r="G10" s="21"/>
      <c r="H10" s="18"/>
      <c r="I10" s="5"/>
    </row>
    <row r="11" spans="2:10" x14ac:dyDescent="0.3">
      <c r="B11" s="59"/>
      <c r="C11" s="17"/>
      <c r="D11" s="18"/>
      <c r="E11" s="19"/>
      <c r="F11" s="20"/>
      <c r="G11" s="21"/>
      <c r="H11" s="18"/>
      <c r="I11" s="5"/>
    </row>
    <row r="12" spans="2:10" x14ac:dyDescent="0.3">
      <c r="B12" s="22"/>
      <c r="C12" s="19"/>
      <c r="D12" s="18"/>
      <c r="E12" s="19"/>
      <c r="F12" s="20"/>
      <c r="G12" s="21"/>
      <c r="H12" s="18"/>
      <c r="I12" s="5"/>
    </row>
    <row r="13" spans="2:10" x14ac:dyDescent="0.3">
      <c r="B13" s="22"/>
      <c r="C13" s="19"/>
      <c r="D13" s="18"/>
      <c r="E13" s="19"/>
      <c r="F13" s="20"/>
      <c r="G13" s="21"/>
      <c r="H13" s="18"/>
      <c r="I13" s="5"/>
    </row>
    <row r="14" spans="2:10" x14ac:dyDescent="0.3">
      <c r="B14" s="22"/>
      <c r="C14" s="19"/>
      <c r="D14" s="18"/>
      <c r="E14" s="19"/>
      <c r="F14" s="20"/>
      <c r="G14" s="21"/>
      <c r="H14" s="18"/>
      <c r="I14" s="5"/>
    </row>
    <row r="15" spans="2:10" x14ac:dyDescent="0.3">
      <c r="B15" s="22"/>
      <c r="C15" s="19"/>
      <c r="D15" s="23"/>
      <c r="E15" s="19"/>
      <c r="F15" s="20"/>
      <c r="G15" s="21"/>
      <c r="H15" s="23"/>
      <c r="I15" s="5"/>
    </row>
    <row r="16" spans="2:10" x14ac:dyDescent="0.3">
      <c r="B16" s="22"/>
      <c r="C16" s="19"/>
      <c r="D16" s="23"/>
      <c r="E16" s="19"/>
      <c r="F16" s="20"/>
      <c r="G16" s="21"/>
      <c r="H16" s="24"/>
      <c r="I16" s="5"/>
    </row>
    <row r="17" spans="2:10" x14ac:dyDescent="0.3">
      <c r="B17" s="22"/>
      <c r="C17" s="19"/>
      <c r="D17" s="23"/>
      <c r="E17" s="19"/>
      <c r="F17" s="20"/>
      <c r="G17" s="21"/>
      <c r="H17" s="23"/>
      <c r="I17" s="5"/>
    </row>
    <row r="18" spans="2:10" x14ac:dyDescent="0.3">
      <c r="B18" s="22"/>
      <c r="C18" s="19"/>
      <c r="D18" s="18"/>
      <c r="E18" s="19"/>
      <c r="F18" s="20"/>
      <c r="G18" s="21"/>
      <c r="H18" s="18"/>
      <c r="I18" s="5"/>
    </row>
    <row r="19" spans="2:10" x14ac:dyDescent="0.3">
      <c r="B19" s="22"/>
      <c r="C19" s="19"/>
      <c r="D19" s="18"/>
      <c r="E19" s="19"/>
      <c r="F19" s="20"/>
      <c r="G19" s="21"/>
      <c r="H19" s="18"/>
      <c r="I19" s="5"/>
    </row>
    <row r="20" spans="2:10" x14ac:dyDescent="0.3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3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3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3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3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3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3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3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3">
      <c r="B28" s="66" t="s">
        <v>10</v>
      </c>
      <c r="C28" s="67"/>
      <c r="D28" s="68"/>
      <c r="E28" s="26">
        <f>SUM(E4:E27)</f>
        <v>13727.33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3">
      <c r="C29" s="8"/>
      <c r="E29" s="8"/>
      <c r="F29" s="9"/>
      <c r="G29" s="10"/>
    </row>
    <row r="30" spans="2:10" x14ac:dyDescent="0.3">
      <c r="E30" s="8"/>
      <c r="F30" s="15"/>
    </row>
    <row r="31" spans="2:10" x14ac:dyDescent="0.3">
      <c r="E31" s="14"/>
      <c r="F31" s="15"/>
      <c r="I31" s="11"/>
    </row>
    <row r="32" spans="2:10" x14ac:dyDescent="0.3">
      <c r="E32" s="13"/>
      <c r="F32" s="15"/>
    </row>
    <row r="33" spans="5:6" x14ac:dyDescent="0.3">
      <c r="E33" s="12"/>
      <c r="F33" s="15"/>
    </row>
    <row r="34" spans="5:6" x14ac:dyDescent="0.3">
      <c r="F34" s="15"/>
    </row>
  </sheetData>
  <mergeCells count="2">
    <mergeCell ref="I3:J3"/>
    <mergeCell ref="B28:D28"/>
  </mergeCells>
  <conditionalFormatting sqref="C19:C21 C29:C1048576 C3:C17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0"/>
  <sheetViews>
    <sheetView showGridLines="0" zoomScale="110" zoomScaleNormal="110" workbookViewId="0">
      <selection activeCell="B2" sqref="B2:G2"/>
    </sheetView>
  </sheetViews>
  <sheetFormatPr defaultRowHeight="14.4" x14ac:dyDescent="0.3"/>
  <cols>
    <col min="1" max="1" width="2.44140625" customWidth="1"/>
    <col min="3" max="3" width="30.5546875" bestFit="1" customWidth="1"/>
    <col min="4" max="4" width="13.33203125" bestFit="1" customWidth="1"/>
    <col min="6" max="6" width="16.33203125" bestFit="1" customWidth="1"/>
    <col min="7" max="7" width="14.44140625" bestFit="1" customWidth="1"/>
    <col min="8" max="8" width="19" style="54" customWidth="1"/>
    <col min="9" max="10" width="22.109375" bestFit="1" customWidth="1"/>
  </cols>
  <sheetData>
    <row r="2" spans="2:7" x14ac:dyDescent="0.3">
      <c r="B2" s="69" t="str">
        <f>'Resumo do Contrato'!B3</f>
        <v>CONTRATO 021.2019.PNR</v>
      </c>
      <c r="C2" s="69"/>
      <c r="D2" s="69"/>
      <c r="E2" s="69"/>
      <c r="F2" s="69"/>
      <c r="G2" s="69"/>
    </row>
    <row r="3" spans="2:7" x14ac:dyDescent="0.3">
      <c r="B3" s="55" t="s">
        <v>15</v>
      </c>
      <c r="C3" s="55" t="s">
        <v>17</v>
      </c>
      <c r="D3" s="55" t="s">
        <v>18</v>
      </c>
      <c r="E3" s="55" t="s">
        <v>19</v>
      </c>
      <c r="F3" s="55" t="s">
        <v>20</v>
      </c>
      <c r="G3" s="55" t="s">
        <v>21</v>
      </c>
    </row>
    <row r="4" spans="2:7" x14ac:dyDescent="0.3">
      <c r="B4" s="56">
        <v>1</v>
      </c>
      <c r="C4" s="56" t="s">
        <v>30</v>
      </c>
      <c r="D4" s="56" t="s">
        <v>31</v>
      </c>
      <c r="E4" s="56">
        <v>40</v>
      </c>
      <c r="F4" s="57">
        <v>109.833</v>
      </c>
      <c r="G4" s="57">
        <f>E4*F4</f>
        <v>4393.32</v>
      </c>
    </row>
    <row r="5" spans="2:7" x14ac:dyDescent="0.3">
      <c r="B5" s="56">
        <v>2</v>
      </c>
      <c r="C5" s="56" t="s">
        <v>32</v>
      </c>
      <c r="D5" s="56" t="s">
        <v>33</v>
      </c>
      <c r="E5" s="56">
        <v>1</v>
      </c>
      <c r="F5" s="57">
        <v>9334</v>
      </c>
      <c r="G5" s="57">
        <f t="shared" ref="G5:G6" si="0">E5*F5</f>
        <v>9334</v>
      </c>
    </row>
    <row r="6" spans="2:7" x14ac:dyDescent="0.3">
      <c r="B6" s="56">
        <v>3</v>
      </c>
      <c r="C6" s="56" t="s">
        <v>34</v>
      </c>
      <c r="D6" s="56" t="s">
        <v>22</v>
      </c>
      <c r="E6" s="56">
        <v>1</v>
      </c>
      <c r="F6" s="57">
        <v>0.01</v>
      </c>
      <c r="G6" s="57">
        <f t="shared" si="0"/>
        <v>0.01</v>
      </c>
    </row>
    <row r="7" spans="2:7" x14ac:dyDescent="0.3">
      <c r="B7" s="70" t="s">
        <v>16</v>
      </c>
      <c r="C7" s="70"/>
      <c r="D7" s="70"/>
      <c r="E7" s="70"/>
      <c r="F7" s="70"/>
      <c r="G7" s="58">
        <f>SUM(G4:G6)</f>
        <v>13727.33</v>
      </c>
    </row>
    <row r="10" spans="2:7" x14ac:dyDescent="0.3">
      <c r="G10" s="54"/>
    </row>
  </sheetData>
  <mergeCells count="2">
    <mergeCell ref="B2:G2"/>
    <mergeCell ref="B7:F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6"/>
  <sheetViews>
    <sheetView showGridLines="0" tabSelected="1" workbookViewId="0">
      <selection activeCell="B5" sqref="B5:D5"/>
    </sheetView>
  </sheetViews>
  <sheetFormatPr defaultColWidth="9.109375" defaultRowHeight="14.4" x14ac:dyDescent="0.3"/>
  <cols>
    <col min="1" max="1" width="4.109375" style="33" customWidth="1"/>
    <col min="2" max="2" width="11.44140625" style="33" customWidth="1"/>
    <col min="3" max="3" width="17.88671875" style="33" customWidth="1"/>
    <col min="4" max="4" width="19.109375" style="33" customWidth="1"/>
    <col min="5" max="5" width="13.88671875" style="33" customWidth="1"/>
    <col min="6" max="7" width="15.33203125" style="33" customWidth="1"/>
    <col min="8" max="8" width="16" style="33" customWidth="1"/>
    <col min="9" max="9" width="16.6640625" style="34" customWidth="1"/>
    <col min="10" max="10" width="9.109375" style="33" customWidth="1"/>
    <col min="11" max="16384" width="9.109375" style="33"/>
  </cols>
  <sheetData>
    <row r="1" spans="2:9" s="61" customFormat="1" x14ac:dyDescent="0.3">
      <c r="I1" s="62"/>
    </row>
    <row r="2" spans="2:9" s="61" customFormat="1" x14ac:dyDescent="0.3">
      <c r="I2" s="62"/>
    </row>
    <row r="3" spans="2:9" s="63" customFormat="1" x14ac:dyDescent="0.3">
      <c r="F3" s="63">
        <f>F1-F2</f>
        <v>0</v>
      </c>
    </row>
    <row r="4" spans="2:9" s="63" customFormat="1" x14ac:dyDescent="0.3"/>
    <row r="5" spans="2:9" s="35" customFormat="1" x14ac:dyDescent="0.3">
      <c r="B5" s="69" t="str">
        <f>'Resumo do Contrato'!B3</f>
        <v>CONTRATO 021.2019.PNR</v>
      </c>
      <c r="C5" s="69"/>
      <c r="D5" s="69"/>
      <c r="E5" s="82" t="s">
        <v>35</v>
      </c>
      <c r="F5" s="83"/>
      <c r="G5" s="83"/>
      <c r="H5" s="84"/>
      <c r="I5" s="79" t="s">
        <v>5</v>
      </c>
    </row>
    <row r="6" spans="2:9" s="35" customFormat="1" x14ac:dyDescent="0.3">
      <c r="B6" s="73" t="str">
        <f>'Resumo do Contrato'!D4</f>
        <v>20/05/2019 a 19/05/2020</v>
      </c>
      <c r="C6" s="73"/>
      <c r="D6" s="73"/>
      <c r="E6" s="82" t="s">
        <v>29</v>
      </c>
      <c r="F6" s="83"/>
      <c r="G6" s="83"/>
      <c r="H6" s="84"/>
      <c r="I6" s="80"/>
    </row>
    <row r="7" spans="2:9" s="35" customFormat="1" x14ac:dyDescent="0.3">
      <c r="B7" s="69"/>
      <c r="C7" s="69"/>
      <c r="D7" s="69"/>
      <c r="E7" s="82"/>
      <c r="F7" s="83"/>
      <c r="G7" s="83"/>
      <c r="H7" s="84"/>
      <c r="I7" s="80"/>
    </row>
    <row r="8" spans="2:9" s="36" customFormat="1" ht="28.8" x14ac:dyDescent="0.3">
      <c r="B8" s="77" t="s">
        <v>6</v>
      </c>
      <c r="C8" s="77"/>
      <c r="D8" s="37" t="s">
        <v>0</v>
      </c>
      <c r="E8" s="37" t="s">
        <v>11</v>
      </c>
      <c r="F8" s="37" t="s">
        <v>12</v>
      </c>
      <c r="G8" s="37" t="s">
        <v>23</v>
      </c>
      <c r="H8" s="38" t="s">
        <v>4</v>
      </c>
      <c r="I8" s="81"/>
    </row>
    <row r="9" spans="2:9" s="35" customFormat="1" x14ac:dyDescent="0.3">
      <c r="B9" s="78">
        <f>D9/12</f>
        <v>1143.9441666666667</v>
      </c>
      <c r="C9" s="78"/>
      <c r="D9" s="64">
        <v>13727.33</v>
      </c>
      <c r="E9" s="39">
        <f>F9/12</f>
        <v>1143.9441666666667</v>
      </c>
      <c r="F9" s="39">
        <v>13727.33</v>
      </c>
      <c r="G9" s="39">
        <f>F9-D9</f>
        <v>0</v>
      </c>
      <c r="H9" s="40">
        <v>13727.33</v>
      </c>
      <c r="I9" s="41">
        <f>H9+D9</f>
        <v>27454.66</v>
      </c>
    </row>
    <row r="10" spans="2:9" s="35" customFormat="1" x14ac:dyDescent="0.3">
      <c r="B10" s="71" t="s">
        <v>13</v>
      </c>
      <c r="C10" s="72"/>
      <c r="D10" s="74" t="s">
        <v>28</v>
      </c>
      <c r="E10" s="71" t="s">
        <v>13</v>
      </c>
      <c r="F10" s="72"/>
      <c r="G10" s="42"/>
      <c r="H10" s="43"/>
      <c r="I10" s="43"/>
    </row>
    <row r="11" spans="2:9" s="44" customFormat="1" x14ac:dyDescent="0.3">
      <c r="B11" s="46" t="s">
        <v>24</v>
      </c>
      <c r="C11" s="45" t="s">
        <v>25</v>
      </c>
      <c r="D11" s="75"/>
      <c r="E11" s="46" t="s">
        <v>24</v>
      </c>
      <c r="F11" s="47" t="s">
        <v>14</v>
      </c>
      <c r="G11" s="47" t="s">
        <v>25</v>
      </c>
      <c r="H11" s="48"/>
      <c r="I11" s="43"/>
    </row>
    <row r="12" spans="2:9" s="35" customFormat="1" x14ac:dyDescent="0.3">
      <c r="B12" s="49" t="s">
        <v>36</v>
      </c>
      <c r="C12" s="50">
        <f>D9/12</f>
        <v>1143.9441666666667</v>
      </c>
      <c r="D12" s="75"/>
      <c r="E12" s="49" t="s">
        <v>48</v>
      </c>
      <c r="F12" s="52">
        <f>(G9/365)*217</f>
        <v>0</v>
      </c>
      <c r="G12" s="52">
        <f>F12+C12</f>
        <v>1143.9441666666667</v>
      </c>
      <c r="H12" s="53"/>
      <c r="I12" s="43"/>
    </row>
    <row r="13" spans="2:9" s="35" customFormat="1" x14ac:dyDescent="0.3">
      <c r="B13" s="49" t="s">
        <v>37</v>
      </c>
      <c r="C13" s="50">
        <v>1143.9441666666667</v>
      </c>
      <c r="D13" s="75"/>
      <c r="E13" s="51" t="s">
        <v>49</v>
      </c>
      <c r="F13" s="52"/>
      <c r="G13" s="52">
        <f t="shared" ref="G13:G23" si="0">F13+C13</f>
        <v>1143.9441666666667</v>
      </c>
      <c r="H13" s="60"/>
      <c r="I13" s="43"/>
    </row>
    <row r="14" spans="2:9" s="35" customFormat="1" x14ac:dyDescent="0.3">
      <c r="B14" s="49" t="s">
        <v>38</v>
      </c>
      <c r="C14" s="50">
        <v>1143.9441666666667</v>
      </c>
      <c r="D14" s="75"/>
      <c r="E14" s="51" t="s">
        <v>50</v>
      </c>
      <c r="F14" s="52"/>
      <c r="G14" s="52">
        <f t="shared" si="0"/>
        <v>1143.9441666666667</v>
      </c>
      <c r="H14" s="60"/>
      <c r="I14" s="43"/>
    </row>
    <row r="15" spans="2:9" s="35" customFormat="1" x14ac:dyDescent="0.3">
      <c r="B15" s="49" t="s">
        <v>39</v>
      </c>
      <c r="C15" s="50">
        <v>1143.9441666666667</v>
      </c>
      <c r="D15" s="75"/>
      <c r="E15" s="51" t="s">
        <v>51</v>
      </c>
      <c r="F15" s="52"/>
      <c r="G15" s="52">
        <f t="shared" si="0"/>
        <v>1143.9441666666667</v>
      </c>
      <c r="H15" s="53"/>
      <c r="I15" s="43"/>
    </row>
    <row r="16" spans="2:9" s="35" customFormat="1" x14ac:dyDescent="0.3">
      <c r="B16" s="49" t="s">
        <v>40</v>
      </c>
      <c r="C16" s="50">
        <v>1143.9441666666667</v>
      </c>
      <c r="D16" s="75"/>
      <c r="E16" s="51" t="s">
        <v>52</v>
      </c>
      <c r="F16" s="52"/>
      <c r="G16" s="52">
        <f t="shared" si="0"/>
        <v>1143.9441666666667</v>
      </c>
      <c r="H16" s="53"/>
      <c r="I16" s="43"/>
    </row>
    <row r="17" spans="2:9" s="35" customFormat="1" x14ac:dyDescent="0.3">
      <c r="B17" s="49" t="s">
        <v>41</v>
      </c>
      <c r="C17" s="50">
        <v>1143.9441666666667</v>
      </c>
      <c r="D17" s="75"/>
      <c r="E17" s="51" t="s">
        <v>53</v>
      </c>
      <c r="F17" s="52"/>
      <c r="G17" s="52">
        <f t="shared" si="0"/>
        <v>1143.9441666666667</v>
      </c>
      <c r="H17" s="53"/>
      <c r="I17" s="43"/>
    </row>
    <row r="18" spans="2:9" s="35" customFormat="1" x14ac:dyDescent="0.3">
      <c r="B18" s="49" t="s">
        <v>42</v>
      </c>
      <c r="C18" s="50">
        <v>1143.9441666666667</v>
      </c>
      <c r="D18" s="75"/>
      <c r="E18" s="51" t="s">
        <v>54</v>
      </c>
      <c r="F18" s="52"/>
      <c r="G18" s="52">
        <f t="shared" si="0"/>
        <v>1143.9441666666667</v>
      </c>
      <c r="H18" s="53"/>
      <c r="I18" s="43"/>
    </row>
    <row r="19" spans="2:9" s="35" customFormat="1" x14ac:dyDescent="0.3">
      <c r="B19" s="49" t="s">
        <v>43</v>
      </c>
      <c r="C19" s="50">
        <v>1143.9441666666667</v>
      </c>
      <c r="D19" s="75"/>
      <c r="E19" s="51" t="s">
        <v>55</v>
      </c>
      <c r="F19" s="52"/>
      <c r="G19" s="52">
        <f t="shared" si="0"/>
        <v>1143.9441666666667</v>
      </c>
      <c r="H19" s="53"/>
      <c r="I19" s="43"/>
    </row>
    <row r="20" spans="2:9" s="35" customFormat="1" x14ac:dyDescent="0.3">
      <c r="B20" s="49" t="s">
        <v>44</v>
      </c>
      <c r="C20" s="50">
        <v>1143.9441666666667</v>
      </c>
      <c r="D20" s="75"/>
      <c r="E20" s="51" t="s">
        <v>56</v>
      </c>
      <c r="F20" s="52"/>
      <c r="G20" s="52">
        <f t="shared" si="0"/>
        <v>1143.9441666666667</v>
      </c>
      <c r="H20" s="53"/>
      <c r="I20" s="43"/>
    </row>
    <row r="21" spans="2:9" s="35" customFormat="1" x14ac:dyDescent="0.3">
      <c r="B21" s="49" t="s">
        <v>45</v>
      </c>
      <c r="C21" s="50">
        <v>1143.9441666666667</v>
      </c>
      <c r="D21" s="75"/>
      <c r="E21" s="51" t="s">
        <v>57</v>
      </c>
      <c r="F21" s="52"/>
      <c r="G21" s="52">
        <f t="shared" si="0"/>
        <v>1143.9441666666667</v>
      </c>
      <c r="H21" s="53"/>
      <c r="I21" s="43"/>
    </row>
    <row r="22" spans="2:9" s="35" customFormat="1" x14ac:dyDescent="0.3">
      <c r="B22" s="49" t="s">
        <v>46</v>
      </c>
      <c r="C22" s="50">
        <v>1143.9441666666667</v>
      </c>
      <c r="D22" s="75"/>
      <c r="E22" s="51" t="s">
        <v>58</v>
      </c>
      <c r="F22" s="52"/>
      <c r="G22" s="52">
        <f t="shared" si="0"/>
        <v>1143.9441666666667</v>
      </c>
      <c r="H22" s="53"/>
      <c r="I22" s="43"/>
    </row>
    <row r="23" spans="2:9" s="35" customFormat="1" x14ac:dyDescent="0.3">
      <c r="B23" s="49" t="s">
        <v>47</v>
      </c>
      <c r="C23" s="50">
        <v>1143.9441666666667</v>
      </c>
      <c r="D23" s="76"/>
      <c r="E23" s="51" t="s">
        <v>59</v>
      </c>
      <c r="F23" s="52"/>
      <c r="G23" s="52">
        <f t="shared" si="0"/>
        <v>1143.9441666666667</v>
      </c>
      <c r="H23" s="53"/>
      <c r="I23" s="43"/>
    </row>
    <row r="24" spans="2:9" s="35" customFormat="1" x14ac:dyDescent="0.3">
      <c r="I24" s="43"/>
    </row>
    <row r="25" spans="2:9" x14ac:dyDescent="0.3">
      <c r="I25" s="43"/>
    </row>
    <row r="26" spans="2:9" x14ac:dyDescent="0.3">
      <c r="I26" s="43"/>
    </row>
  </sheetData>
  <mergeCells count="12">
    <mergeCell ref="E10:F10"/>
    <mergeCell ref="I5:I8"/>
    <mergeCell ref="E5:H5"/>
    <mergeCell ref="E7:H7"/>
    <mergeCell ref="E6:H6"/>
    <mergeCell ref="B10:C10"/>
    <mergeCell ref="B6:D6"/>
    <mergeCell ref="B7:D7"/>
    <mergeCell ref="B5:D5"/>
    <mergeCell ref="D10:D23"/>
    <mergeCell ref="B8:C8"/>
    <mergeCell ref="B9:C9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2020-10-04T21:27:23Z</dcterms:modified>
</cp:coreProperties>
</file>