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25E0D262-C842-4F69-8AF5-3C4DB9EA78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3" l="1"/>
  <c r="G14" i="3"/>
  <c r="G15" i="3"/>
  <c r="G16" i="3"/>
  <c r="G17" i="3"/>
  <c r="G18" i="3"/>
  <c r="G19" i="3"/>
  <c r="G20" i="3"/>
  <c r="G21" i="3"/>
  <c r="G22" i="3"/>
  <c r="G23" i="3"/>
  <c r="F4" i="4"/>
  <c r="E9" i="3" l="1"/>
  <c r="B9" i="3"/>
  <c r="C12" i="3" s="1"/>
  <c r="I9" i="3" l="1"/>
  <c r="G9" i="3" l="1"/>
  <c r="B2" i="4"/>
  <c r="F12" i="3" l="1"/>
  <c r="G12" i="3" s="1"/>
  <c r="G5" i="4"/>
  <c r="J78" i="4" l="1"/>
  <c r="E15" i="2" l="1"/>
  <c r="B6" i="3" l="1"/>
  <c r="B5" i="3"/>
  <c r="G15" i="2"/>
  <c r="F15" i="2"/>
</calcChain>
</file>

<file path=xl/sharedStrings.xml><?xml version="1.0" encoding="utf-8"?>
<sst xmlns="http://schemas.openxmlformats.org/spreadsheetml/2006/main" count="40" uniqueCount="36">
  <si>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</si>
  <si>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</si>
  <si>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</si>
  <si>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</si>
  <si>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</si>
  <si>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</si>
  <si>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</si>
  <si>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</si>
  <si>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</si>
  <si>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</si>
  <si>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</si>
  <si>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</si>
  <si>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</si>
  <si>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</si>
  <si>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</si>
  <si>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</si>
  <si>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</si>
  <si>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</si>
  <si>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</si>
  <si>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</si>
  <si>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</si>
  <si>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</si>
  <si>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</si>
  <si>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</si>
  <si>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</si>
  <si>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mês</t>
  </si>
  <si>
    <t>ADITIVO 01/2019 - PRORRROGAÇÃO</t>
  </si>
  <si>
    <t>CONTRATO 054.2018.PNR</t>
  </si>
  <si>
    <t>Valor inicial do Contrato - 02/10/2018</t>
  </si>
  <si>
    <t>13/12/2018 a 12/12/2019</t>
  </si>
  <si>
    <t>23208.005303/2018-25</t>
  </si>
  <si>
    <t>Locação de câmeras ( Circuito fechado de TV) Locação de 29 câmeras distribuídas estrategicamente ao longo de vários setores do Campus Ponte Nova visando a prevenção de sinistros indesejáveis, bem como a proteção do patrimônio público federal .</t>
  </si>
  <si>
    <t>13/12/2019 A 12/12/2020</t>
  </si>
  <si>
    <t>Aditivo 01/2019 - 25/11/2019</t>
  </si>
  <si>
    <t>13/12/2019 a 12/12/2020</t>
  </si>
  <si>
    <t>23718.000789/2019-36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</si>
</sst>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1"/>
  <sheetViews>
    <sheetView showGridLines="0" tabSelected="1" workbookViewId="0">
      <selection activeCell="I11" sqref="I11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27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6"/>
      <c r="J3" s="66"/>
    </row>
    <row r="4" spans="2:10" x14ac:dyDescent="0.3">
      <c r="B4" s="22" t="s">
        <v>28</v>
      </c>
      <c r="C4" s="19"/>
      <c r="D4" s="23" t="s">
        <v>29</v>
      </c>
      <c r="E4" s="19">
        <v>24500</v>
      </c>
      <c r="F4" s="20"/>
      <c r="G4" s="21"/>
      <c r="H4" s="23" t="s">
        <v>30</v>
      </c>
      <c r="I4" s="5"/>
    </row>
    <row r="5" spans="2:10" x14ac:dyDescent="0.3">
      <c r="B5" s="56" t="s">
        <v>33</v>
      </c>
      <c r="C5" s="19" t="s">
        <v>9</v>
      </c>
      <c r="D5" s="23" t="s">
        <v>34</v>
      </c>
      <c r="E5" s="19"/>
      <c r="F5" s="20"/>
      <c r="G5" s="21"/>
      <c r="H5" s="23" t="s">
        <v>35</v>
      </c>
      <c r="I5" s="5"/>
    </row>
    <row r="6" spans="2:10" x14ac:dyDescent="0.3">
      <c r="B6" s="56"/>
      <c r="C6" s="19"/>
      <c r="D6" s="23"/>
      <c r="E6" s="19"/>
      <c r="F6" s="20"/>
      <c r="G6" s="21"/>
      <c r="H6" s="23"/>
      <c r="I6" s="5"/>
    </row>
    <row r="7" spans="2:10" x14ac:dyDescent="0.3">
      <c r="B7" s="22"/>
      <c r="C7" s="19"/>
      <c r="D7" s="18"/>
      <c r="E7" s="19"/>
      <c r="F7" s="20"/>
      <c r="G7" s="21"/>
      <c r="H7" s="18"/>
      <c r="I7" s="5"/>
    </row>
    <row r="8" spans="2:10" x14ac:dyDescent="0.3">
      <c r="B8" s="22"/>
      <c r="C8" s="19"/>
      <c r="D8" s="18"/>
      <c r="E8" s="19"/>
      <c r="F8" s="20"/>
      <c r="G8" s="21"/>
      <c r="H8" s="18"/>
      <c r="I8" s="5"/>
    </row>
    <row r="9" spans="2:10" x14ac:dyDescent="0.3">
      <c r="B9" s="22"/>
      <c r="C9" s="19"/>
      <c r="D9" s="18"/>
      <c r="E9" s="19"/>
      <c r="F9" s="20"/>
      <c r="G9" s="21"/>
      <c r="H9" s="18"/>
      <c r="I9" s="5"/>
    </row>
    <row r="10" spans="2:10" x14ac:dyDescent="0.3">
      <c r="B10" s="22"/>
      <c r="C10" s="19"/>
      <c r="D10" s="18"/>
      <c r="E10" s="19"/>
      <c r="F10" s="20"/>
      <c r="G10" s="21"/>
      <c r="H10" s="18"/>
      <c r="I10" s="5"/>
    </row>
    <row r="11" spans="2:10" x14ac:dyDescent="0.3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3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3">
      <c r="B13" s="22"/>
      <c r="C13" s="19"/>
      <c r="D13" s="18"/>
      <c r="E13" s="19"/>
      <c r="F13" s="20"/>
      <c r="G13" s="21"/>
      <c r="H13" s="18"/>
      <c r="I13" s="5"/>
      <c r="J13" s="6"/>
    </row>
    <row r="14" spans="2:10" x14ac:dyDescent="0.3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3">
      <c r="B15" s="67" t="s">
        <v>10</v>
      </c>
      <c r="C15" s="68"/>
      <c r="D15" s="69"/>
      <c r="E15" s="25">
        <f>SUM(E4:E14)</f>
        <v>24500</v>
      </c>
      <c r="F15" s="26">
        <f>SUM(F4:F14)</f>
        <v>0</v>
      </c>
      <c r="G15" s="27">
        <f>SUM(G4:G14)</f>
        <v>0</v>
      </c>
      <c r="H15" s="24"/>
      <c r="I15" s="7"/>
    </row>
    <row r="16" spans="2:10" x14ac:dyDescent="0.3">
      <c r="C16" s="8"/>
      <c r="E16" s="8"/>
      <c r="F16" s="9"/>
      <c r="G16" s="10"/>
    </row>
    <row r="17" spans="5:9" x14ac:dyDescent="0.3">
      <c r="E17" s="8"/>
      <c r="F17" s="15"/>
    </row>
    <row r="18" spans="5:9" x14ac:dyDescent="0.3">
      <c r="E18" s="14"/>
      <c r="F18" s="15"/>
      <c r="I18" s="11"/>
    </row>
    <row r="19" spans="5:9" x14ac:dyDescent="0.3">
      <c r="E19" s="13"/>
      <c r="F19" s="15"/>
    </row>
    <row r="20" spans="5:9" x14ac:dyDescent="0.3">
      <c r="E20" s="12"/>
      <c r="F20" s="15"/>
    </row>
    <row r="21" spans="5:9" x14ac:dyDescent="0.3">
      <c r="F21" s="15"/>
    </row>
  </sheetData>
  <mergeCells count="2">
    <mergeCell ref="I3:J3"/>
    <mergeCell ref="B15:D15"/>
  </mergeCells>
  <conditionalFormatting sqref="C16:C1048576 C3:C6">
    <cfRule type="containsText" dxfId="5" priority="11" operator="containsText" text="acréscimo">
      <formula>NOT(ISERROR(SEARCH("acréscimo",C3)))</formula>
    </cfRule>
    <cfRule type="containsText" dxfId="4" priority="12" operator="containsText" text="supressão">
      <formula>NOT(ISERROR(SEARCH("supressão",C3)))</formula>
    </cfRule>
  </conditionalFormatting>
  <conditionalFormatting sqref="C11:C14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7:C10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78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44.21875" customWidth="1"/>
    <col min="6" max="6" width="16.33203125" bestFit="1" customWidth="1"/>
    <col min="7" max="7" width="14.44140625" bestFit="1" customWidth="1"/>
    <col min="8" max="8" width="19" style="53" customWidth="1"/>
    <col min="9" max="10" width="22.109375" bestFit="1" customWidth="1"/>
  </cols>
  <sheetData>
    <row r="2" spans="2:7" x14ac:dyDescent="0.3">
      <c r="B2" s="70" t="str">
        <f>'Resumo do Contrato'!B3</f>
        <v>CONTRATO 054.2018.PNR</v>
      </c>
      <c r="C2" s="70"/>
      <c r="D2" s="70"/>
      <c r="E2" s="70"/>
      <c r="F2" s="70"/>
      <c r="G2" s="70"/>
    </row>
    <row r="3" spans="2:7" x14ac:dyDescent="0.3">
      <c r="B3" s="54" t="s">
        <v>15</v>
      </c>
      <c r="C3" s="54" t="s">
        <v>17</v>
      </c>
      <c r="D3" s="54" t="s">
        <v>18</v>
      </c>
      <c r="E3" s="54" t="s">
        <v>19</v>
      </c>
      <c r="F3" s="54" t="s">
        <v>20</v>
      </c>
      <c r="G3" s="54" t="s">
        <v>21</v>
      </c>
    </row>
    <row r="4" spans="2:7" ht="86.4" x14ac:dyDescent="0.3">
      <c r="B4" s="62">
        <v>1</v>
      </c>
      <c r="C4" s="61" t="s">
        <v>31</v>
      </c>
      <c r="D4" s="62" t="s">
        <v>25</v>
      </c>
      <c r="E4" s="62">
        <v>12</v>
      </c>
      <c r="F4" s="63">
        <f>G4/12</f>
        <v>2041.6666666666667</v>
      </c>
      <c r="G4" s="63">
        <v>24500</v>
      </c>
    </row>
    <row r="5" spans="2:7" x14ac:dyDescent="0.3">
      <c r="B5" s="71" t="s">
        <v>16</v>
      </c>
      <c r="C5" s="72"/>
      <c r="D5" s="72"/>
      <c r="E5" s="72"/>
      <c r="F5" s="73"/>
      <c r="G5" s="55">
        <f>SUM(G4:G4)</f>
        <v>24500</v>
      </c>
    </row>
    <row r="9" spans="2:7" x14ac:dyDescent="0.3">
      <c r="G9" s="53"/>
    </row>
    <row r="78" spans="10:10" x14ac:dyDescent="0.3">
      <c r="J78" s="53">
        <f>SUM(J47:J77)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workbookViewId="0">
      <selection activeCell="H10" sqref="H10"/>
    </sheetView>
  </sheetViews>
  <sheetFormatPr defaultColWidth="9.109375" defaultRowHeight="14.4" x14ac:dyDescent="0.3"/>
  <cols>
    <col min="1" max="1" width="4.109375" style="32" customWidth="1"/>
    <col min="2" max="2" width="11.44140625" style="32" customWidth="1"/>
    <col min="3" max="3" width="17.88671875" style="32" customWidth="1"/>
    <col min="4" max="4" width="19.109375" style="32" customWidth="1"/>
    <col min="5" max="5" width="13.88671875" style="32" customWidth="1"/>
    <col min="6" max="7" width="15.33203125" style="32" customWidth="1"/>
    <col min="8" max="8" width="16" style="32" customWidth="1"/>
    <col min="9" max="9" width="16.6640625" style="33" customWidth="1"/>
    <col min="10" max="10" width="9.109375" style="32" customWidth="1"/>
    <col min="11" max="16384" width="9.109375" style="32"/>
  </cols>
  <sheetData>
    <row r="1" spans="2:9" s="58" customFormat="1" x14ac:dyDescent="0.3">
      <c r="I1" s="59"/>
    </row>
    <row r="2" spans="2:9" s="58" customFormat="1" x14ac:dyDescent="0.3">
      <c r="I2" s="59"/>
    </row>
    <row r="3" spans="2:9" s="60" customFormat="1" x14ac:dyDescent="0.3"/>
    <row r="4" spans="2:9" s="60" customFormat="1" x14ac:dyDescent="0.3"/>
    <row r="5" spans="2:9" s="34" customFormat="1" x14ac:dyDescent="0.3">
      <c r="B5" s="70" t="str">
        <f>'Resumo do Contrato'!B3</f>
        <v>CONTRATO 054.2018.PNR</v>
      </c>
      <c r="C5" s="70"/>
      <c r="D5" s="70"/>
      <c r="E5" s="77" t="s">
        <v>26</v>
      </c>
      <c r="F5" s="77"/>
      <c r="G5" s="77"/>
      <c r="H5" s="77"/>
      <c r="I5" s="75" t="s">
        <v>5</v>
      </c>
    </row>
    <row r="6" spans="2:9" s="34" customFormat="1" x14ac:dyDescent="0.3">
      <c r="B6" s="76" t="str">
        <f>'Resumo do Contrato'!D4</f>
        <v>13/12/2018 a 12/12/2019</v>
      </c>
      <c r="C6" s="76"/>
      <c r="D6" s="76"/>
      <c r="E6" s="77" t="s">
        <v>32</v>
      </c>
      <c r="F6" s="77"/>
      <c r="G6" s="77"/>
      <c r="H6" s="77"/>
      <c r="I6" s="75"/>
    </row>
    <row r="7" spans="2:9" s="34" customFormat="1" x14ac:dyDescent="0.3">
      <c r="B7" s="70"/>
      <c r="C7" s="70"/>
      <c r="D7" s="70"/>
      <c r="E7" s="77"/>
      <c r="F7" s="77"/>
      <c r="G7" s="77"/>
      <c r="H7" s="77"/>
      <c r="I7" s="75"/>
    </row>
    <row r="8" spans="2:9" s="35" customFormat="1" ht="28.8" x14ac:dyDescent="0.3">
      <c r="B8" s="78" t="s">
        <v>6</v>
      </c>
      <c r="C8" s="78"/>
      <c r="D8" s="36" t="s">
        <v>0</v>
      </c>
      <c r="E8" s="36" t="s">
        <v>11</v>
      </c>
      <c r="F8" s="36" t="s">
        <v>12</v>
      </c>
      <c r="G8" s="36" t="s">
        <v>22</v>
      </c>
      <c r="H8" s="37" t="s">
        <v>4</v>
      </c>
      <c r="I8" s="75"/>
    </row>
    <row r="9" spans="2:9" s="34" customFormat="1" x14ac:dyDescent="0.3">
      <c r="B9" s="79">
        <f>D9/12</f>
        <v>2041.6666666666667</v>
      </c>
      <c r="C9" s="80"/>
      <c r="D9" s="38">
        <v>24500</v>
      </c>
      <c r="E9" s="38">
        <f>F9/12</f>
        <v>2041.6666666666667</v>
      </c>
      <c r="F9" s="38">
        <v>24500</v>
      </c>
      <c r="G9" s="38">
        <f>F9-D9</f>
        <v>0</v>
      </c>
      <c r="H9" s="39">
        <v>24500</v>
      </c>
      <c r="I9" s="40">
        <f>H9+D9</f>
        <v>49000</v>
      </c>
    </row>
    <row r="10" spans="2:9" s="34" customFormat="1" x14ac:dyDescent="0.3">
      <c r="B10" s="74" t="s">
        <v>13</v>
      </c>
      <c r="C10" s="74"/>
      <c r="D10" s="41"/>
      <c r="E10" s="74" t="s">
        <v>13</v>
      </c>
      <c r="F10" s="74"/>
      <c r="G10" s="42"/>
      <c r="H10" s="43"/>
      <c r="I10" s="43"/>
    </row>
    <row r="11" spans="2:9" s="44" customFormat="1" x14ac:dyDescent="0.3">
      <c r="B11" s="47" t="s">
        <v>23</v>
      </c>
      <c r="C11" s="45" t="s">
        <v>24</v>
      </c>
      <c r="D11" s="46"/>
      <c r="E11" s="47" t="s">
        <v>23</v>
      </c>
      <c r="F11" s="48" t="s">
        <v>14</v>
      </c>
      <c r="G11" s="48" t="s">
        <v>24</v>
      </c>
      <c r="H11" s="49"/>
      <c r="I11" s="43"/>
    </row>
    <row r="12" spans="2:9" s="34" customFormat="1" x14ac:dyDescent="0.3">
      <c r="B12" s="64">
        <v>1</v>
      </c>
      <c r="C12" s="50">
        <f>B9</f>
        <v>2041.6666666666667</v>
      </c>
      <c r="E12" s="64">
        <v>13</v>
      </c>
      <c r="F12" s="51">
        <f>(G9/365)*217</f>
        <v>0</v>
      </c>
      <c r="G12" s="51">
        <f>F12+C12</f>
        <v>2041.6666666666667</v>
      </c>
      <c r="H12" s="52"/>
      <c r="I12" s="43"/>
    </row>
    <row r="13" spans="2:9" s="34" customFormat="1" x14ac:dyDescent="0.3">
      <c r="B13" s="64">
        <v>2</v>
      </c>
      <c r="C13" s="50">
        <v>2041.6666666666667</v>
      </c>
      <c r="E13" s="65">
        <v>14</v>
      </c>
      <c r="F13" s="51"/>
      <c r="G13" s="51">
        <f t="shared" ref="G13:G23" si="0">F13+C13</f>
        <v>2041.6666666666667</v>
      </c>
      <c r="H13" s="57"/>
      <c r="I13" s="43"/>
    </row>
    <row r="14" spans="2:9" s="34" customFormat="1" x14ac:dyDescent="0.3">
      <c r="B14" s="64">
        <v>3</v>
      </c>
      <c r="C14" s="50">
        <v>2041.6666666666667</v>
      </c>
      <c r="E14" s="65">
        <v>15</v>
      </c>
      <c r="F14" s="51"/>
      <c r="G14" s="51">
        <f t="shared" si="0"/>
        <v>2041.6666666666667</v>
      </c>
      <c r="H14" s="57"/>
      <c r="I14" s="43"/>
    </row>
    <row r="15" spans="2:9" s="34" customFormat="1" x14ac:dyDescent="0.3">
      <c r="B15" s="64">
        <v>4</v>
      </c>
      <c r="C15" s="50">
        <v>2041.6666666666667</v>
      </c>
      <c r="E15" s="64">
        <v>16</v>
      </c>
      <c r="F15" s="51"/>
      <c r="G15" s="51">
        <f t="shared" si="0"/>
        <v>2041.6666666666667</v>
      </c>
      <c r="H15" s="52"/>
      <c r="I15" s="43"/>
    </row>
    <row r="16" spans="2:9" s="34" customFormat="1" x14ac:dyDescent="0.3">
      <c r="B16" s="64">
        <v>5</v>
      </c>
      <c r="C16" s="50">
        <v>2041.6666666666667</v>
      </c>
      <c r="E16" s="65">
        <v>17</v>
      </c>
      <c r="F16" s="51"/>
      <c r="G16" s="51">
        <f t="shared" si="0"/>
        <v>2041.6666666666667</v>
      </c>
      <c r="H16" s="52"/>
      <c r="I16" s="43"/>
    </row>
    <row r="17" spans="2:9" s="34" customFormat="1" x14ac:dyDescent="0.3">
      <c r="B17" s="64">
        <v>6</v>
      </c>
      <c r="C17" s="50">
        <v>2041.6666666666667</v>
      </c>
      <c r="E17" s="65">
        <v>18</v>
      </c>
      <c r="F17" s="51"/>
      <c r="G17" s="51">
        <f t="shared" si="0"/>
        <v>2041.6666666666667</v>
      </c>
      <c r="H17" s="52"/>
      <c r="I17" s="43"/>
    </row>
    <row r="18" spans="2:9" s="34" customFormat="1" x14ac:dyDescent="0.3">
      <c r="B18" s="64">
        <v>7</v>
      </c>
      <c r="C18" s="50">
        <v>2041.6666666666667</v>
      </c>
      <c r="E18" s="64">
        <v>19</v>
      </c>
      <c r="F18" s="51"/>
      <c r="G18" s="51">
        <f t="shared" si="0"/>
        <v>2041.6666666666667</v>
      </c>
      <c r="H18" s="52"/>
      <c r="I18" s="43"/>
    </row>
    <row r="19" spans="2:9" s="34" customFormat="1" x14ac:dyDescent="0.3">
      <c r="B19" s="64">
        <v>8</v>
      </c>
      <c r="C19" s="50">
        <v>2041.6666666666667</v>
      </c>
      <c r="E19" s="65">
        <v>20</v>
      </c>
      <c r="F19" s="51"/>
      <c r="G19" s="51">
        <f t="shared" si="0"/>
        <v>2041.6666666666667</v>
      </c>
      <c r="H19" s="52"/>
      <c r="I19" s="43"/>
    </row>
    <row r="20" spans="2:9" s="34" customFormat="1" x14ac:dyDescent="0.3">
      <c r="B20" s="64">
        <v>9</v>
      </c>
      <c r="C20" s="50">
        <v>2041.6666666666667</v>
      </c>
      <c r="E20" s="65">
        <v>21</v>
      </c>
      <c r="F20" s="51"/>
      <c r="G20" s="51">
        <f t="shared" si="0"/>
        <v>2041.6666666666667</v>
      </c>
      <c r="H20" s="52"/>
      <c r="I20" s="43"/>
    </row>
    <row r="21" spans="2:9" s="34" customFormat="1" x14ac:dyDescent="0.3">
      <c r="B21" s="64">
        <v>10</v>
      </c>
      <c r="C21" s="50">
        <v>2041.6666666666667</v>
      </c>
      <c r="E21" s="64">
        <v>22</v>
      </c>
      <c r="F21" s="51"/>
      <c r="G21" s="51">
        <f t="shared" si="0"/>
        <v>2041.6666666666667</v>
      </c>
      <c r="H21" s="52"/>
      <c r="I21" s="43"/>
    </row>
    <row r="22" spans="2:9" s="34" customFormat="1" x14ac:dyDescent="0.3">
      <c r="B22" s="64">
        <v>11</v>
      </c>
      <c r="C22" s="50">
        <v>2041.6666666666667</v>
      </c>
      <c r="E22" s="65">
        <v>23</v>
      </c>
      <c r="F22" s="51"/>
      <c r="G22" s="51">
        <f t="shared" si="0"/>
        <v>2041.6666666666667</v>
      </c>
      <c r="H22" s="52"/>
      <c r="I22" s="43"/>
    </row>
    <row r="23" spans="2:9" s="34" customFormat="1" x14ac:dyDescent="0.3">
      <c r="B23" s="64">
        <v>12</v>
      </c>
      <c r="C23" s="50">
        <v>2041.6666666666667</v>
      </c>
      <c r="E23" s="65">
        <v>24</v>
      </c>
      <c r="F23" s="51"/>
      <c r="G23" s="51">
        <f t="shared" si="0"/>
        <v>2041.6666666666667</v>
      </c>
      <c r="H23" s="52"/>
      <c r="I23" s="43"/>
    </row>
    <row r="24" spans="2:9" s="34" customFormat="1" x14ac:dyDescent="0.3">
      <c r="I24" s="43"/>
    </row>
    <row r="25" spans="2:9" x14ac:dyDescent="0.3">
      <c r="I25" s="43"/>
    </row>
    <row r="26" spans="2:9" x14ac:dyDescent="0.3">
      <c r="I26" s="43"/>
    </row>
  </sheetData>
  <mergeCells count="11"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2020-10-05T01:00:41Z</dcterms:modified>
</cp:coreProperties>
</file>