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C6DE4257-4493-48E6-862D-0F6831628269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G9" i="3" l="1"/>
  <c r="F12" i="3" s="1"/>
  <c r="G4" i="4"/>
  <c r="F3" i="3"/>
  <c r="B2" i="4"/>
  <c r="G6" i="4"/>
  <c r="G5" i="4"/>
  <c r="G7" i="4" l="1"/>
  <c r="E8" i="2" l="1"/>
  <c r="B6" i="3" l="1"/>
  <c r="B5" i="3"/>
  <c r="G8" i="2"/>
  <c r="F8" i="2"/>
</calcChain>
</file>

<file path=xl/sharedStrings.xml><?xml version="1.0" encoding="utf-8"?>
<sst xmlns="http://schemas.openxmlformats.org/spreadsheetml/2006/main" count="41" uniqueCount="36">
  <si>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</si>
  <si>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</si>
  <si>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</si>
  <si>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</si>
  <si>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</si>
  <si>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</si>
  <si>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</si>
  <si>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</si>
  <si>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</si>
  <si>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</si>
  <si>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</si>
  <si>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</si>
  <si>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</si>
  <si>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</si>
  <si>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</si>
  <si>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</si>
  <si>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</si>
  <si>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</si>
  <si>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</si>
  <si>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</si>
  <si>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</si>
  <si>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</si>
  <si>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</si>
  <si>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</si>
  <si>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CONTRATO 19.2019.RER.ITR</t>
  </si>
  <si>
    <t>23810.000353/2019-99</t>
  </si>
  <si>
    <t>Valor inicial do Contrato - 10/05/2019</t>
  </si>
  <si>
    <t>20/05/2019 a 19/05/2020</t>
  </si>
  <si>
    <t>ADITIVO 01/2020 - 19/03/2020</t>
  </si>
  <si>
    <t>23810.000097/2020-73</t>
  </si>
  <si>
    <t>Serv. de manutenção</t>
  </si>
  <si>
    <t>Peças e acessórios</t>
  </si>
  <si>
    <t>Taxa de administração</t>
  </si>
  <si>
    <t>hora</t>
  </si>
  <si>
    <t>20/05/2020 a 19/05/2021</t>
  </si>
  <si>
    <t>ADITIVO 01/2020 -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</si>
</sst>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4" borderId="1" xfId="1" applyNumberFormat="1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showGridLines="0" workbookViewId="0">
      <selection activeCell="D5" sqref="D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24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64"/>
      <c r="J3" s="64"/>
    </row>
    <row r="4" spans="2:10" x14ac:dyDescent="0.25">
      <c r="B4" s="22" t="s">
        <v>26</v>
      </c>
      <c r="C4" s="19"/>
      <c r="D4" s="23" t="s">
        <v>27</v>
      </c>
      <c r="E4" s="19">
        <v>13589.09</v>
      </c>
      <c r="F4" s="20"/>
      <c r="G4" s="21"/>
      <c r="H4" s="23" t="s">
        <v>25</v>
      </c>
      <c r="I4" s="5"/>
    </row>
    <row r="5" spans="2:10" x14ac:dyDescent="0.25">
      <c r="B5" s="22" t="s">
        <v>28</v>
      </c>
      <c r="C5" s="19"/>
      <c r="D5" s="18" t="s">
        <v>34</v>
      </c>
      <c r="E5" s="19"/>
      <c r="F5" s="20"/>
      <c r="G5" s="21"/>
      <c r="H5" s="18" t="s">
        <v>29</v>
      </c>
      <c r="I5" s="5"/>
      <c r="J5" s="6"/>
    </row>
    <row r="6" spans="2:10" x14ac:dyDescent="0.25">
      <c r="B6" s="22"/>
      <c r="C6" s="19"/>
      <c r="D6" s="18"/>
      <c r="E6" s="19"/>
      <c r="F6" s="20"/>
      <c r="G6" s="21"/>
      <c r="H6" s="18"/>
      <c r="I6" s="5"/>
      <c r="J6" s="6"/>
    </row>
    <row r="7" spans="2:10" x14ac:dyDescent="0.25">
      <c r="B7" s="16"/>
      <c r="C7" s="17"/>
      <c r="D7" s="18"/>
      <c r="E7" s="19"/>
      <c r="F7" s="20"/>
      <c r="G7" s="21"/>
      <c r="H7" s="18"/>
      <c r="I7" s="5"/>
      <c r="J7" s="6"/>
    </row>
    <row r="8" spans="2:10" x14ac:dyDescent="0.25">
      <c r="B8" s="65" t="s">
        <v>9</v>
      </c>
      <c r="C8" s="66"/>
      <c r="D8" s="67"/>
      <c r="E8" s="25">
        <f>SUM(E4:E7)</f>
        <v>13589.09</v>
      </c>
      <c r="F8" s="26">
        <f>SUM(F4:F7)</f>
        <v>0</v>
      </c>
      <c r="G8" s="27">
        <f>SUM(G4:G7)</f>
        <v>0</v>
      </c>
      <c r="H8" s="24"/>
      <c r="I8" s="7"/>
    </row>
    <row r="9" spans="2:10" x14ac:dyDescent="0.25">
      <c r="C9" s="8"/>
      <c r="E9" s="8"/>
      <c r="F9" s="9"/>
      <c r="G9" s="10"/>
    </row>
    <row r="10" spans="2:10" x14ac:dyDescent="0.25">
      <c r="E10" s="8"/>
      <c r="F10" s="15"/>
    </row>
    <row r="11" spans="2:10" x14ac:dyDescent="0.25">
      <c r="E11" s="14"/>
      <c r="F11" s="15"/>
      <c r="I11" s="11"/>
    </row>
    <row r="12" spans="2:10" x14ac:dyDescent="0.25">
      <c r="E12" s="13"/>
      <c r="F12" s="15"/>
    </row>
    <row r="13" spans="2:10" x14ac:dyDescent="0.25">
      <c r="E13" s="12"/>
      <c r="F13" s="15"/>
    </row>
    <row r="14" spans="2:10" x14ac:dyDescent="0.25">
      <c r="F14" s="15"/>
    </row>
  </sheetData>
  <mergeCells count="2">
    <mergeCell ref="I3:J3"/>
    <mergeCell ref="B8:D8"/>
  </mergeCells>
  <conditionalFormatting sqref="C9:C1048576 C3:C7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9"/>
  <sheetViews>
    <sheetView showGridLines="0" zoomScale="110" zoomScaleNormal="110" workbookViewId="0">
      <selection activeCell="G7" sqref="G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3" customWidth="1"/>
    <col min="9" max="10" width="22.140625" bestFit="1" customWidth="1"/>
  </cols>
  <sheetData>
    <row r="2" spans="2:7" x14ac:dyDescent="0.25">
      <c r="B2" s="68" t="str">
        <f>'Resumo do Contrato'!B3</f>
        <v>CONTRATO 19.2019.RER.ITR</v>
      </c>
      <c r="C2" s="68"/>
      <c r="D2" s="68"/>
      <c r="E2" s="68"/>
      <c r="F2" s="68"/>
      <c r="G2" s="68"/>
    </row>
    <row r="3" spans="2:7" x14ac:dyDescent="0.25">
      <c r="B3" s="54" t="s">
        <v>14</v>
      </c>
      <c r="C3" s="54" t="s">
        <v>16</v>
      </c>
      <c r="D3" s="54" t="s">
        <v>17</v>
      </c>
      <c r="E3" s="54" t="s">
        <v>18</v>
      </c>
      <c r="F3" s="54" t="s">
        <v>19</v>
      </c>
      <c r="G3" s="54" t="s">
        <v>20</v>
      </c>
    </row>
    <row r="4" spans="2:7" x14ac:dyDescent="0.25">
      <c r="B4" s="55">
        <v>4</v>
      </c>
      <c r="C4" s="55" t="s">
        <v>30</v>
      </c>
      <c r="D4" s="55" t="s">
        <v>33</v>
      </c>
      <c r="E4" s="55">
        <v>40</v>
      </c>
      <c r="F4" s="56">
        <v>108.72708</v>
      </c>
      <c r="G4" s="56">
        <f>E4*F4</f>
        <v>4349.0832</v>
      </c>
    </row>
    <row r="5" spans="2:7" x14ac:dyDescent="0.25">
      <c r="B5" s="55">
        <v>5</v>
      </c>
      <c r="C5" s="55" t="s">
        <v>31</v>
      </c>
      <c r="D5" s="55"/>
      <c r="E5" s="55">
        <v>1</v>
      </c>
      <c r="F5" s="56">
        <v>9240</v>
      </c>
      <c r="G5" s="56">
        <f t="shared" ref="G5:G6" si="0">E5*F5</f>
        <v>9240</v>
      </c>
    </row>
    <row r="6" spans="2:7" x14ac:dyDescent="0.25">
      <c r="B6" s="55">
        <v>6</v>
      </c>
      <c r="C6" s="55" t="s">
        <v>32</v>
      </c>
      <c r="D6" s="55"/>
      <c r="E6" s="55">
        <v>1</v>
      </c>
      <c r="F6" s="56">
        <v>0.01</v>
      </c>
      <c r="G6" s="56">
        <f t="shared" si="0"/>
        <v>0.01</v>
      </c>
    </row>
    <row r="7" spans="2:7" x14ac:dyDescent="0.25">
      <c r="B7" s="69" t="s">
        <v>15</v>
      </c>
      <c r="C7" s="69"/>
      <c r="D7" s="69"/>
      <c r="E7" s="69"/>
      <c r="F7" s="69"/>
      <c r="G7" s="57">
        <f>SUM(G4:G6)</f>
        <v>13589.093200000001</v>
      </c>
    </row>
    <row r="9" spans="2:7" x14ac:dyDescent="0.25">
      <c r="G9" s="53"/>
    </row>
  </sheetData>
  <mergeCells count="2">
    <mergeCell ref="B2:G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6"/>
  <sheetViews>
    <sheetView showGridLines="0" tabSelected="1" topLeftCell="A4" workbookViewId="0">
      <selection activeCell="I20" sqref="I20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9.140625" style="32" customWidth="1"/>
    <col min="11" max="16384" width="9.140625" style="32"/>
  </cols>
  <sheetData>
    <row r="1" spans="2:9" s="59" customFormat="1" x14ac:dyDescent="0.25">
      <c r="I1" s="60"/>
    </row>
    <row r="2" spans="2:9" s="59" customFormat="1" x14ac:dyDescent="0.25">
      <c r="I2" s="60"/>
    </row>
    <row r="3" spans="2:9" s="61" customFormat="1" x14ac:dyDescent="0.25">
      <c r="F3" s="61">
        <f>F1-F2</f>
        <v>0</v>
      </c>
    </row>
    <row r="4" spans="2:9" s="61" customFormat="1" x14ac:dyDescent="0.25"/>
    <row r="5" spans="2:9" s="34" customFormat="1" x14ac:dyDescent="0.25">
      <c r="B5" s="68" t="str">
        <f>'Resumo do Contrato'!B3</f>
        <v>CONTRATO 19.2019.RER.ITR</v>
      </c>
      <c r="C5" s="68"/>
      <c r="D5" s="68"/>
      <c r="E5" s="73" t="s">
        <v>35</v>
      </c>
      <c r="F5" s="73"/>
      <c r="G5" s="73"/>
      <c r="H5" s="73"/>
      <c r="I5" s="71" t="s">
        <v>5</v>
      </c>
    </row>
    <row r="6" spans="2:9" s="34" customFormat="1" x14ac:dyDescent="0.25">
      <c r="B6" s="72" t="str">
        <f>'Resumo do Contrato'!D4</f>
        <v>20/05/2019 a 19/05/2020</v>
      </c>
      <c r="C6" s="72"/>
      <c r="D6" s="72"/>
      <c r="E6" s="73" t="s">
        <v>34</v>
      </c>
      <c r="F6" s="73"/>
      <c r="G6" s="73"/>
      <c r="H6" s="73"/>
      <c r="I6" s="71"/>
    </row>
    <row r="7" spans="2:9" s="34" customFormat="1" x14ac:dyDescent="0.25">
      <c r="B7" s="68"/>
      <c r="C7" s="68"/>
      <c r="D7" s="68"/>
      <c r="E7" s="73"/>
      <c r="F7" s="73"/>
      <c r="G7" s="73"/>
      <c r="H7" s="73"/>
      <c r="I7" s="71"/>
    </row>
    <row r="8" spans="2:9" s="35" customFormat="1" ht="30" x14ac:dyDescent="0.25">
      <c r="B8" s="74"/>
      <c r="C8" s="36" t="s">
        <v>6</v>
      </c>
      <c r="D8" s="36" t="s">
        <v>0</v>
      </c>
      <c r="E8" s="36" t="s">
        <v>10</v>
      </c>
      <c r="F8" s="36" t="s">
        <v>11</v>
      </c>
      <c r="G8" s="36" t="s">
        <v>21</v>
      </c>
      <c r="H8" s="37" t="s">
        <v>4</v>
      </c>
      <c r="I8" s="71"/>
    </row>
    <row r="9" spans="2:9" s="34" customFormat="1" x14ac:dyDescent="0.25">
      <c r="B9" s="74"/>
      <c r="C9" s="38"/>
      <c r="D9" s="39">
        <v>13589.09</v>
      </c>
      <c r="E9" s="39"/>
      <c r="F9" s="39">
        <v>13589.09</v>
      </c>
      <c r="G9" s="39">
        <f>F9-D9</f>
        <v>0</v>
      </c>
      <c r="H9" s="40">
        <v>13589.09</v>
      </c>
      <c r="I9" s="62">
        <f>H9+D9</f>
        <v>27178.18</v>
      </c>
    </row>
    <row r="10" spans="2:9" s="34" customFormat="1" x14ac:dyDescent="0.25">
      <c r="B10" s="70" t="s">
        <v>12</v>
      </c>
      <c r="C10" s="70"/>
      <c r="D10" s="41"/>
      <c r="E10" s="70" t="s">
        <v>12</v>
      </c>
      <c r="F10" s="70"/>
      <c r="G10" s="42"/>
      <c r="H10" s="43"/>
      <c r="I10" s="43"/>
    </row>
    <row r="11" spans="2:9" s="44" customFormat="1" x14ac:dyDescent="0.25">
      <c r="B11" s="47" t="s">
        <v>22</v>
      </c>
      <c r="C11" s="45" t="s">
        <v>23</v>
      </c>
      <c r="D11" s="46"/>
      <c r="E11" s="47" t="s">
        <v>22</v>
      </c>
      <c r="F11" s="48" t="s">
        <v>13</v>
      </c>
      <c r="G11" s="48" t="s">
        <v>23</v>
      </c>
      <c r="H11" s="49"/>
      <c r="I11" s="43"/>
    </row>
    <row r="12" spans="2:9" s="34" customFormat="1" x14ac:dyDescent="0.25">
      <c r="B12" s="63">
        <v>1</v>
      </c>
      <c r="C12" s="50">
        <v>1132.42</v>
      </c>
      <c r="E12" s="63">
        <v>13</v>
      </c>
      <c r="F12" s="51">
        <f>(G9/365)*217</f>
        <v>0</v>
      </c>
      <c r="G12" s="50">
        <v>1132.42</v>
      </c>
      <c r="H12" s="52"/>
      <c r="I12" s="43"/>
    </row>
    <row r="13" spans="2:9" s="34" customFormat="1" x14ac:dyDescent="0.25">
      <c r="B13" s="63">
        <v>2</v>
      </c>
      <c r="C13" s="50">
        <v>1132.42</v>
      </c>
      <c r="E13" s="63">
        <v>14</v>
      </c>
      <c r="F13" s="51"/>
      <c r="G13" s="50">
        <v>1132.42</v>
      </c>
      <c r="H13" s="58"/>
      <c r="I13" s="43"/>
    </row>
    <row r="14" spans="2:9" s="34" customFormat="1" x14ac:dyDescent="0.25">
      <c r="B14" s="63">
        <v>3</v>
      </c>
      <c r="C14" s="50">
        <v>1132.42</v>
      </c>
      <c r="E14" s="63">
        <v>15</v>
      </c>
      <c r="F14" s="51"/>
      <c r="G14" s="50">
        <v>1132.42</v>
      </c>
      <c r="H14" s="58"/>
      <c r="I14" s="43"/>
    </row>
    <row r="15" spans="2:9" s="34" customFormat="1" x14ac:dyDescent="0.25">
      <c r="B15" s="63">
        <v>4</v>
      </c>
      <c r="C15" s="50">
        <v>1132.42</v>
      </c>
      <c r="E15" s="63">
        <v>16</v>
      </c>
      <c r="F15" s="51"/>
      <c r="G15" s="50">
        <v>1132.42</v>
      </c>
      <c r="H15" s="52"/>
      <c r="I15" s="43"/>
    </row>
    <row r="16" spans="2:9" s="34" customFormat="1" x14ac:dyDescent="0.25">
      <c r="B16" s="63">
        <v>5</v>
      </c>
      <c r="C16" s="50">
        <v>1132.42</v>
      </c>
      <c r="E16" s="63">
        <v>17</v>
      </c>
      <c r="F16" s="51"/>
      <c r="G16" s="50">
        <v>1132.42</v>
      </c>
      <c r="H16" s="52"/>
      <c r="I16" s="43"/>
    </row>
    <row r="17" spans="2:9" s="34" customFormat="1" x14ac:dyDescent="0.25">
      <c r="B17" s="63">
        <v>6</v>
      </c>
      <c r="C17" s="50">
        <v>1132.42</v>
      </c>
      <c r="E17" s="63">
        <v>18</v>
      </c>
      <c r="F17" s="51"/>
      <c r="G17" s="50">
        <v>1132.42</v>
      </c>
      <c r="H17" s="52"/>
      <c r="I17" s="43"/>
    </row>
    <row r="18" spans="2:9" s="34" customFormat="1" x14ac:dyDescent="0.25">
      <c r="B18" s="63">
        <v>7</v>
      </c>
      <c r="C18" s="50">
        <v>1132.42</v>
      </c>
      <c r="E18" s="63">
        <v>19</v>
      </c>
      <c r="F18" s="51"/>
      <c r="G18" s="50">
        <v>1132.42</v>
      </c>
      <c r="H18" s="52"/>
      <c r="I18" s="43"/>
    </row>
    <row r="19" spans="2:9" s="34" customFormat="1" x14ac:dyDescent="0.25">
      <c r="B19" s="63">
        <v>8</v>
      </c>
      <c r="C19" s="50">
        <v>1132.42</v>
      </c>
      <c r="E19" s="63">
        <v>20</v>
      </c>
      <c r="F19" s="51"/>
      <c r="G19" s="50">
        <v>1132.42</v>
      </c>
      <c r="H19" s="52"/>
      <c r="I19" s="43"/>
    </row>
    <row r="20" spans="2:9" s="34" customFormat="1" x14ac:dyDescent="0.25">
      <c r="B20" s="63">
        <v>9</v>
      </c>
      <c r="C20" s="50">
        <v>1132.42</v>
      </c>
      <c r="E20" s="63">
        <v>21</v>
      </c>
      <c r="F20" s="51"/>
      <c r="G20" s="50">
        <v>1132.42</v>
      </c>
      <c r="H20" s="52"/>
      <c r="I20" s="43"/>
    </row>
    <row r="21" spans="2:9" s="34" customFormat="1" x14ac:dyDescent="0.25">
      <c r="B21" s="63">
        <v>10</v>
      </c>
      <c r="C21" s="50">
        <v>1132.42</v>
      </c>
      <c r="E21" s="63">
        <v>22</v>
      </c>
      <c r="F21" s="51"/>
      <c r="G21" s="50">
        <v>1132.42</v>
      </c>
      <c r="H21" s="52"/>
      <c r="I21" s="43"/>
    </row>
    <row r="22" spans="2:9" s="34" customFormat="1" x14ac:dyDescent="0.25">
      <c r="B22" s="63">
        <v>11</v>
      </c>
      <c r="C22" s="50">
        <v>1132.42</v>
      </c>
      <c r="E22" s="63">
        <v>23</v>
      </c>
      <c r="F22" s="51"/>
      <c r="G22" s="50">
        <v>1132.42</v>
      </c>
      <c r="H22" s="52"/>
      <c r="I22" s="43"/>
    </row>
    <row r="23" spans="2:9" s="34" customFormat="1" x14ac:dyDescent="0.25">
      <c r="B23" s="63">
        <v>12</v>
      </c>
      <c r="C23" s="50">
        <v>1132.42</v>
      </c>
      <c r="E23" s="63">
        <v>24</v>
      </c>
      <c r="F23" s="51"/>
      <c r="G23" s="50">
        <v>1132.42</v>
      </c>
      <c r="H23" s="52"/>
      <c r="I23" s="43"/>
    </row>
    <row r="24" spans="2:9" s="34" customFormat="1" x14ac:dyDescent="0.25">
      <c r="I24" s="43"/>
    </row>
    <row r="25" spans="2:9" x14ac:dyDescent="0.25">
      <c r="I25" s="43"/>
    </row>
    <row r="26" spans="2:9" x14ac:dyDescent="0.25">
      <c r="I26" s="43"/>
    </row>
  </sheetData>
  <mergeCells count="10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2020-10-06T18:21:05Z</dcterms:modified>
</cp:coreProperties>
</file>