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io.rodrigues\Documents\ANO 2020\IFMG REMOTO\Contratos\PASTA DOS CONTRATOS\CONTRATO 17.2017 - TRIVALE\"/>
    </mc:Choice>
  </mc:AlternateContent>
  <bookViews>
    <workbookView xWindow="480" yWindow="30" windowWidth="22995" windowHeight="10050"/>
  </bookViews>
  <sheets>
    <sheet name="Resumo do Contrato" sheetId="2" r:id="rId1"/>
    <sheet name="Resumo por item" sheetId="4" r:id="rId2"/>
    <sheet name="Cronograma" sheetId="3" r:id="rId3"/>
  </sheets>
  <calcPr calcId="152511" calcOnSave="0"/>
</workbook>
</file>

<file path=xl/calcChain.xml><?xml version="1.0" encoding="utf-8"?>
<calcChain xmlns="http://schemas.openxmlformats.org/spreadsheetml/2006/main">
  <c r="N8" i="3" l="1"/>
  <c r="I8" i="3"/>
  <c r="S8" i="3"/>
  <c r="R8" i="3"/>
  <c r="Q11" i="3"/>
  <c r="M8" i="3" l="1"/>
  <c r="H8" i="3"/>
  <c r="G11" i="3"/>
  <c r="L11" i="3" s="1"/>
  <c r="G8" i="4" l="1"/>
  <c r="G6" i="4" l="1"/>
  <c r="G5" i="4"/>
  <c r="G4" i="4"/>
  <c r="F8" i="4"/>
  <c r="B4" i="3"/>
  <c r="E25" i="2" l="1"/>
  <c r="B2" i="4"/>
  <c r="B5" i="3" l="1"/>
  <c r="G25" i="2"/>
  <c r="F25" i="2"/>
</calcChain>
</file>

<file path=xl/sharedStrings.xml><?xml version="1.0" encoding="utf-8"?>
<sst xmlns="http://schemas.openxmlformats.org/spreadsheetml/2006/main" count="71" uniqueCount="46">
  <si>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</si>
  <si>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</si>
  <si>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</si>
  <si>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</si>
  <si>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</si>
  <si>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</si>
  <si>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</si>
  <si>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Tipo de alteração</t>
  </si>
  <si>
    <t>Prazo</t>
  </si>
  <si>
    <t>Valor Total</t>
  </si>
  <si>
    <t>Novo valor Anual</t>
  </si>
  <si>
    <t>Cronograma das parcelas</t>
  </si>
  <si>
    <t>Qtde</t>
  </si>
  <si>
    <t>Valor</t>
  </si>
  <si>
    <t>Diferença</t>
  </si>
  <si>
    <t>ITEM</t>
  </si>
  <si>
    <t>TOTAL</t>
  </si>
  <si>
    <t>DESCRIÇÃO RESUMIDA DO ITEM</t>
  </si>
  <si>
    <t>CONTRATO 17/2017</t>
  </si>
  <si>
    <t>Fornecimento de gasolina comum para a Reitoria</t>
  </si>
  <si>
    <t>Fornecimento de álcool comum para a Reitoria</t>
  </si>
  <si>
    <t>Fornecimento de Diesel comum para a Reitoria</t>
  </si>
  <si>
    <t>Percentual de desconto sobre o total faturado</t>
  </si>
  <si>
    <t>Unidade</t>
  </si>
  <si>
    <t>Litro</t>
  </si>
  <si>
    <t>Percentual</t>
  </si>
  <si>
    <t>Quantidade Estimada</t>
  </si>
  <si>
    <t>Valor Unitário</t>
  </si>
  <si>
    <t>ADITIVO 01/2018 - 18/04/2018</t>
  </si>
  <si>
    <t>Prorrogação</t>
  </si>
  <si>
    <t>05/06/2017 a 04/06/2018</t>
  </si>
  <si>
    <t>05/06/2018 a 04/06/2019</t>
  </si>
  <si>
    <t>ADITIVO 02/2019</t>
  </si>
  <si>
    <t>ADITIVO 02/2019 - 22/04/2019</t>
  </si>
  <si>
    <t>05/06/2019 a 04/06/2020</t>
  </si>
  <si>
    <t>23208.001553/2019-77</t>
  </si>
  <si>
    <t>ADITIVO 03/2020</t>
  </si>
  <si>
    <t>ADITIVO 03/2020 - 18/05/2020</t>
  </si>
  <si>
    <t>05/06/2020 a 04/06/2021</t>
  </si>
  <si>
    <t>23208.001512/2020-14</t>
  </si>
  <si>
    <t>1ª</t>
  </si>
  <si>
    <t>ADITIVO 01/2018</t>
  </si>
  <si>
    <t>Vigência - 05/06/2018 a 04/06/2019</t>
  </si>
  <si>
    <t>Vigência - 05/06/2019 a 04/06/2020</t>
  </si>
  <si>
    <t>Vigência - 05/06/2020 a 04/06/2021</t>
  </si>
  <si>
    <t>2ª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</si>
</sst>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64" fontId="0" fillId="0" borderId="5" xfId="1" applyFont="1" applyBorder="1"/>
    <xf numFmtId="164" fontId="0" fillId="0" borderId="1" xfId="1" applyFont="1" applyBorder="1"/>
    <xf numFmtId="44" fontId="0" fillId="5" borderId="1" xfId="0" applyNumberFormat="1" applyFill="1" applyBorder="1"/>
    <xf numFmtId="164" fontId="0" fillId="4" borderId="0" xfId="1" applyNumberFormat="1" applyFont="1" applyFill="1" applyBorder="1"/>
    <xf numFmtId="0" fontId="0" fillId="0" borderId="0" xfId="0" applyBorder="1" applyAlignment="1"/>
    <xf numFmtId="0" fontId="10" fillId="6" borderId="1" xfId="0" applyFont="1" applyFill="1" applyBorder="1" applyAlignment="1">
      <alignment horizontal="center"/>
    </xf>
    <xf numFmtId="164" fontId="0" fillId="0" borderId="0" xfId="0" applyNumberFormat="1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/>
    </xf>
    <xf numFmtId="164" fontId="9" fillId="0" borderId="1" xfId="1" applyFont="1" applyFill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164" fontId="0" fillId="0" borderId="1" xfId="1" applyFont="1" applyFill="1" applyBorder="1" applyAlignment="1">
      <alignment horizontal="center" vertical="center"/>
    </xf>
    <xf numFmtId="164" fontId="0" fillId="0" borderId="1" xfId="1" applyFont="1" applyFill="1" applyBorder="1"/>
    <xf numFmtId="164" fontId="0" fillId="0" borderId="1" xfId="1" applyFont="1" applyBorder="1" applyAlignment="1">
      <alignment horizontal="center" vertical="center"/>
    </xf>
    <xf numFmtId="44" fontId="0" fillId="0" borderId="1" xfId="0" applyNumberFormat="1" applyBorder="1"/>
    <xf numFmtId="44" fontId="0" fillId="0" borderId="0" xfId="0" applyNumberFormat="1" applyBorder="1"/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/>
    <xf numFmtId="164" fontId="0" fillId="0" borderId="6" xfId="1" applyFont="1" applyBorder="1"/>
    <xf numFmtId="0" fontId="0" fillId="0" borderId="9" xfId="0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10" fontId="0" fillId="0" borderId="7" xfId="2" applyNumberFormat="1" applyFont="1" applyBorder="1" applyAlignment="1">
      <alignment horizontal="center"/>
    </xf>
    <xf numFmtId="10" fontId="0" fillId="0" borderId="9" xfId="2" applyNumberFormat="1" applyFont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164" fontId="9" fillId="4" borderId="1" xfId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164" fontId="0" fillId="0" borderId="0" xfId="1" applyFont="1"/>
  </cellXfs>
  <cellStyles count="3">
    <cellStyle name="Moeda" xfId="1" builtinId="4"/>
    <cellStyle name="Normal" xfId="0" builtinId="0"/>
    <cellStyle name="Porcentagem" xfId="2" builtinId="5"/>
  </cellStyles>
  <dxfs count="12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1"/>
  <sheetViews>
    <sheetView showGridLines="0" tabSelected="1" zoomScale="140" zoomScaleNormal="140" workbookViewId="0">
      <selection activeCell="D16" sqref="D16"/>
    </sheetView>
  </sheetViews>
  <sheetFormatPr defaultRowHeight="15" x14ac:dyDescent="0.25"/>
  <cols>
    <col min="1" max="1" width="9.140625" style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2.1406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18</v>
      </c>
      <c r="C3" s="29" t="s">
        <v>7</v>
      </c>
      <c r="D3" s="29" t="s">
        <v>8</v>
      </c>
      <c r="E3" s="29" t="s">
        <v>0</v>
      </c>
      <c r="F3" s="30" t="s">
        <v>1</v>
      </c>
      <c r="G3" s="31" t="s">
        <v>2</v>
      </c>
      <c r="H3" s="29" t="s">
        <v>4</v>
      </c>
      <c r="I3" s="66"/>
      <c r="J3" s="66"/>
    </row>
    <row r="4" spans="2:10" x14ac:dyDescent="0.25">
      <c r="B4" s="22" t="s">
        <v>3</v>
      </c>
      <c r="C4" s="19"/>
      <c r="D4" s="23" t="s">
        <v>30</v>
      </c>
      <c r="E4" s="19">
        <v>29122.2</v>
      </c>
      <c r="F4" s="20"/>
      <c r="G4" s="21"/>
      <c r="H4" s="23"/>
      <c r="I4" s="5"/>
    </row>
    <row r="5" spans="2:10" x14ac:dyDescent="0.25">
      <c r="B5" s="22" t="s">
        <v>28</v>
      </c>
      <c r="C5" s="19" t="s">
        <v>29</v>
      </c>
      <c r="D5" s="23" t="s">
        <v>31</v>
      </c>
      <c r="E5" s="19"/>
      <c r="F5" s="20"/>
      <c r="G5" s="21"/>
      <c r="H5" s="23"/>
      <c r="I5" s="5"/>
    </row>
    <row r="6" spans="2:10" x14ac:dyDescent="0.25">
      <c r="B6" s="22" t="s">
        <v>33</v>
      </c>
      <c r="C6" s="19" t="s">
        <v>29</v>
      </c>
      <c r="D6" s="18" t="s">
        <v>34</v>
      </c>
      <c r="E6" s="19"/>
      <c r="F6" s="20"/>
      <c r="G6" s="21"/>
      <c r="H6" s="18" t="s">
        <v>35</v>
      </c>
      <c r="I6" s="5"/>
    </row>
    <row r="7" spans="2:10" x14ac:dyDescent="0.25">
      <c r="B7" s="22" t="s">
        <v>37</v>
      </c>
      <c r="C7" s="17" t="s">
        <v>29</v>
      </c>
      <c r="D7" s="18" t="s">
        <v>38</v>
      </c>
      <c r="E7" s="19"/>
      <c r="F7" s="20"/>
      <c r="G7" s="21"/>
      <c r="H7" s="18" t="s">
        <v>39</v>
      </c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9"/>
      <c r="D9" s="18"/>
      <c r="E9" s="19"/>
      <c r="F9" s="20"/>
      <c r="G9" s="21"/>
      <c r="H9" s="18"/>
      <c r="I9" s="5"/>
    </row>
    <row r="10" spans="2:10" x14ac:dyDescent="0.25">
      <c r="B10" s="22"/>
      <c r="C10" s="19"/>
      <c r="D10" s="18"/>
      <c r="E10" s="19"/>
      <c r="F10" s="20"/>
      <c r="G10" s="21"/>
      <c r="H10" s="18"/>
      <c r="I10" s="5"/>
    </row>
    <row r="11" spans="2:10" x14ac:dyDescent="0.25">
      <c r="B11" s="22"/>
      <c r="C11" s="19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23"/>
      <c r="E12" s="19"/>
      <c r="F12" s="20"/>
      <c r="G12" s="21"/>
      <c r="H12" s="23"/>
      <c r="I12" s="5"/>
    </row>
    <row r="13" spans="2:10" x14ac:dyDescent="0.25">
      <c r="B13" s="22"/>
      <c r="C13" s="19"/>
      <c r="D13" s="23"/>
      <c r="E13" s="19"/>
      <c r="F13" s="20"/>
      <c r="G13" s="21"/>
      <c r="H13" s="24"/>
      <c r="I13" s="5"/>
    </row>
    <row r="14" spans="2:10" x14ac:dyDescent="0.25">
      <c r="B14" s="22"/>
      <c r="C14" s="19"/>
      <c r="D14" s="23"/>
      <c r="E14" s="19"/>
      <c r="F14" s="20"/>
      <c r="G14" s="21"/>
      <c r="H14" s="23"/>
      <c r="I14" s="5"/>
    </row>
    <row r="15" spans="2:10" x14ac:dyDescent="0.25">
      <c r="B15" s="22"/>
      <c r="C15" s="19"/>
      <c r="D15" s="18"/>
      <c r="E15" s="19"/>
      <c r="F15" s="20"/>
      <c r="G15" s="21"/>
      <c r="H15" s="18"/>
      <c r="I15" s="5"/>
    </row>
    <row r="16" spans="2:10" x14ac:dyDescent="0.25">
      <c r="B16" s="22"/>
      <c r="C16" s="19"/>
      <c r="D16" s="18"/>
      <c r="E16" s="19"/>
      <c r="F16" s="20"/>
      <c r="G16" s="21"/>
      <c r="H16" s="18"/>
      <c r="I16" s="5"/>
    </row>
    <row r="17" spans="2:10" x14ac:dyDescent="0.25">
      <c r="B17" s="22"/>
      <c r="C17" s="19"/>
      <c r="D17" s="18"/>
      <c r="E17" s="19"/>
      <c r="F17" s="20"/>
      <c r="G17" s="21"/>
      <c r="H17" s="18"/>
      <c r="I17" s="5"/>
      <c r="J17" s="6"/>
    </row>
    <row r="18" spans="2:10" x14ac:dyDescent="0.25">
      <c r="B18" s="22"/>
      <c r="C18" s="19"/>
      <c r="D18" s="18"/>
      <c r="E18" s="19"/>
      <c r="F18" s="20"/>
      <c r="G18" s="21"/>
      <c r="H18" s="18"/>
      <c r="I18" s="5"/>
      <c r="J18" s="6"/>
    </row>
    <row r="19" spans="2:10" x14ac:dyDescent="0.25">
      <c r="B19" s="22"/>
      <c r="C19" s="19"/>
      <c r="D19" s="18"/>
      <c r="E19" s="19"/>
      <c r="F19" s="20"/>
      <c r="G19" s="21"/>
      <c r="H19" s="18"/>
      <c r="I19" s="5"/>
      <c r="J19" s="6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16"/>
      <c r="C24" s="17"/>
      <c r="D24" s="18"/>
      <c r="E24" s="19"/>
      <c r="F24" s="20"/>
      <c r="G24" s="21"/>
      <c r="H24" s="18"/>
      <c r="I24" s="5"/>
      <c r="J24" s="6"/>
    </row>
    <row r="25" spans="2:10" x14ac:dyDescent="0.25">
      <c r="B25" s="67" t="s">
        <v>9</v>
      </c>
      <c r="C25" s="68"/>
      <c r="D25" s="69"/>
      <c r="E25" s="26">
        <f>SUM(E4:E24)</f>
        <v>29122.2</v>
      </c>
      <c r="F25" s="27">
        <f>SUM(F4:F24)</f>
        <v>0</v>
      </c>
      <c r="G25" s="28">
        <f>SUM(G4:G24)</f>
        <v>0</v>
      </c>
      <c r="H25" s="25"/>
      <c r="I25" s="7"/>
    </row>
    <row r="26" spans="2:10" x14ac:dyDescent="0.25">
      <c r="C26" s="8"/>
      <c r="E26" s="8"/>
      <c r="F26" s="9"/>
      <c r="G26" s="10"/>
    </row>
    <row r="27" spans="2:10" x14ac:dyDescent="0.25">
      <c r="E27" s="8"/>
      <c r="F27" s="15"/>
    </row>
    <row r="28" spans="2:10" x14ac:dyDescent="0.25">
      <c r="E28" s="14"/>
      <c r="F28" s="15"/>
      <c r="I28" s="11"/>
    </row>
    <row r="29" spans="2:10" x14ac:dyDescent="0.25">
      <c r="E29" s="13"/>
      <c r="F29" s="15"/>
    </row>
    <row r="30" spans="2:10" x14ac:dyDescent="0.25">
      <c r="E30" s="12"/>
      <c r="F30" s="15"/>
    </row>
    <row r="31" spans="2:10" x14ac:dyDescent="0.25">
      <c r="F31" s="15"/>
    </row>
  </sheetData>
  <mergeCells count="2">
    <mergeCell ref="I3:J3"/>
    <mergeCell ref="B25:D25"/>
  </mergeCells>
  <conditionalFormatting sqref="C16:C18 C26:C1048576 C3:C14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5">
    <cfRule type="containsText" dxfId="7" priority="7" operator="containsText" text="acréscimo">
      <formula>NOT(ISERROR(SEARCH("acréscimo",C15)))</formula>
    </cfRule>
    <cfRule type="containsText" dxfId="6" priority="8" operator="containsText" text="supressão">
      <formula>NOT(ISERROR(SEARCH("supressão",C15)))</formula>
    </cfRule>
  </conditionalFormatting>
  <conditionalFormatting sqref="C19">
    <cfRule type="containsText" dxfId="5" priority="5" operator="containsText" text="acréscimo">
      <formula>NOT(ISERROR(SEARCH("acréscimo",C19)))</formula>
    </cfRule>
    <cfRule type="containsText" dxfId="4" priority="6" operator="containsText" text="supressão">
      <formula>NOT(ISERROR(SEARCH("supressão",C19)))</formula>
    </cfRule>
  </conditionalFormatting>
  <conditionalFormatting sqref="C20">
    <cfRule type="containsText" dxfId="3" priority="3" operator="containsText" text="acréscimo">
      <formula>NOT(ISERROR(SEARCH("acréscimo",C20)))</formula>
    </cfRule>
    <cfRule type="containsText" dxfId="2" priority="4" operator="containsText" text="supressão">
      <formula>NOT(ISERROR(SEARCH("supressão",C20)))</formula>
    </cfRule>
  </conditionalFormatting>
  <conditionalFormatting sqref="C21:C24">
    <cfRule type="containsText" dxfId="1" priority="1" operator="containsText" text="acréscimo">
      <formula>NOT(ISERROR(SEARCH("acréscimo",C21)))</formula>
    </cfRule>
    <cfRule type="containsText" dxfId="0" priority="2" operator="containsText" text="supressão">
      <formula>NOT(ISERROR(SEARCH("supressão",C21)))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8"/>
  <sheetViews>
    <sheetView showGridLines="0" workbookViewId="0">
      <selection activeCell="C10" sqref="C10"/>
    </sheetView>
  </sheetViews>
  <sheetFormatPr defaultRowHeight="15" x14ac:dyDescent="0.25"/>
  <cols>
    <col min="2" max="2" width="5.28515625" bestFit="1" customWidth="1"/>
    <col min="3" max="3" width="45.140625" bestFit="1" customWidth="1"/>
    <col min="4" max="4" width="10.5703125" bestFit="1" customWidth="1"/>
    <col min="5" max="5" width="17.140625" customWidth="1"/>
    <col min="6" max="6" width="13.5703125" bestFit="1" customWidth="1"/>
    <col min="7" max="7" width="13.28515625" bestFit="1" customWidth="1"/>
    <col min="8" max="8" width="15.85546875" customWidth="1"/>
    <col min="9" max="9" width="16.85546875" bestFit="1" customWidth="1"/>
    <col min="10" max="10" width="9.5703125" bestFit="1" customWidth="1"/>
    <col min="11" max="11" width="15.28515625" bestFit="1" customWidth="1"/>
  </cols>
  <sheetData>
    <row r="1" spans="2:8" ht="15.75" thickBot="1" x14ac:dyDescent="0.3"/>
    <row r="2" spans="2:8" ht="15.75" thickBot="1" x14ac:dyDescent="0.3">
      <c r="B2" s="70" t="str">
        <f>'Resumo do Contrato'!B3</f>
        <v>CONTRATO 17/2017</v>
      </c>
      <c r="C2" s="71"/>
      <c r="D2" s="71"/>
      <c r="E2" s="71"/>
      <c r="F2" s="71"/>
      <c r="G2" s="72"/>
    </row>
    <row r="3" spans="2:8" ht="30.75" thickBot="1" x14ac:dyDescent="0.3">
      <c r="B3" s="58" t="s">
        <v>15</v>
      </c>
      <c r="C3" s="59" t="s">
        <v>17</v>
      </c>
      <c r="D3" s="59" t="s">
        <v>23</v>
      </c>
      <c r="E3" s="59" t="s">
        <v>26</v>
      </c>
      <c r="F3" s="59" t="s">
        <v>27</v>
      </c>
      <c r="G3" s="59" t="s">
        <v>9</v>
      </c>
    </row>
    <row r="4" spans="2:8" ht="15.75" thickBot="1" x14ac:dyDescent="0.3">
      <c r="B4" s="60">
        <v>54</v>
      </c>
      <c r="C4" s="61" t="s">
        <v>19</v>
      </c>
      <c r="D4" s="61" t="s">
        <v>24</v>
      </c>
      <c r="E4" s="65">
        <v>4580</v>
      </c>
      <c r="F4" s="62">
        <v>3.59</v>
      </c>
      <c r="G4" s="62">
        <f>E4*F4</f>
        <v>16442.2</v>
      </c>
    </row>
    <row r="5" spans="2:8" ht="15.75" thickBot="1" x14ac:dyDescent="0.3">
      <c r="B5" s="60">
        <v>55</v>
      </c>
      <c r="C5" s="61" t="s">
        <v>20</v>
      </c>
      <c r="D5" s="61" t="s">
        <v>24</v>
      </c>
      <c r="E5" s="65">
        <v>2000</v>
      </c>
      <c r="F5" s="62">
        <v>3.19</v>
      </c>
      <c r="G5" s="62">
        <f>E5*F5</f>
        <v>6380</v>
      </c>
    </row>
    <row r="6" spans="2:8" ht="15.75" thickBot="1" x14ac:dyDescent="0.3">
      <c r="B6" s="60">
        <v>56</v>
      </c>
      <c r="C6" s="61" t="s">
        <v>21</v>
      </c>
      <c r="D6" s="61" t="s">
        <v>24</v>
      </c>
      <c r="E6" s="65">
        <v>2000</v>
      </c>
      <c r="F6" s="62">
        <v>3.15</v>
      </c>
      <c r="G6" s="62">
        <f>E6*F6</f>
        <v>6300</v>
      </c>
    </row>
    <row r="7" spans="2:8" ht="15.75" thickBot="1" x14ac:dyDescent="0.3">
      <c r="B7" s="60">
        <v>74</v>
      </c>
      <c r="C7" s="61" t="s">
        <v>22</v>
      </c>
      <c r="D7" s="61" t="s">
        <v>25</v>
      </c>
      <c r="E7" s="65">
        <v>1</v>
      </c>
      <c r="F7" s="75">
        <v>5.4000000000000003E-3</v>
      </c>
      <c r="G7" s="76"/>
      <c r="H7" s="82"/>
    </row>
    <row r="8" spans="2:8" ht="15.75" thickBot="1" x14ac:dyDescent="0.3">
      <c r="B8" s="73" t="s">
        <v>16</v>
      </c>
      <c r="C8" s="74"/>
      <c r="D8" s="63"/>
      <c r="E8" s="63"/>
      <c r="F8" s="62">
        <f>SUM(F4:F6)</f>
        <v>9.93</v>
      </c>
      <c r="G8" s="62">
        <f>SUM(G4:G6)+H7</f>
        <v>29122.2</v>
      </c>
    </row>
  </sheetData>
  <mergeCells count="3">
    <mergeCell ref="B2:G2"/>
    <mergeCell ref="B8:C8"/>
    <mergeCell ref="F7:G7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25"/>
  <sheetViews>
    <sheetView showGridLines="0" workbookViewId="0">
      <selection activeCell="L19" sqref="L19"/>
    </sheetView>
  </sheetViews>
  <sheetFormatPr defaultRowHeight="15" x14ac:dyDescent="0.25"/>
  <cols>
    <col min="1" max="1" width="9.140625" style="33"/>
    <col min="2" max="2" width="11.42578125" style="33" bestFit="1" customWidth="1"/>
    <col min="3" max="3" width="17.85546875" style="33" customWidth="1"/>
    <col min="4" max="4" width="19.140625" style="33" customWidth="1"/>
    <col min="5" max="5" width="13.85546875" style="33" bestFit="1" customWidth="1"/>
    <col min="6" max="7" width="15.28515625" style="33" customWidth="1"/>
    <col min="8" max="8" width="16" style="33" customWidth="1"/>
    <col min="9" max="9" width="16.7109375" style="34" bestFit="1" customWidth="1"/>
    <col min="10" max="10" width="13.85546875" style="33" bestFit="1" customWidth="1"/>
    <col min="11" max="12" width="15.28515625" style="33" customWidth="1"/>
    <col min="13" max="13" width="16" style="33" customWidth="1"/>
    <col min="14" max="14" width="16.7109375" style="34" bestFit="1" customWidth="1"/>
    <col min="15" max="15" width="13.85546875" style="33" bestFit="1" customWidth="1"/>
    <col min="16" max="17" width="15.28515625" style="33" customWidth="1"/>
    <col min="18" max="18" width="16" style="33" customWidth="1"/>
    <col min="19" max="19" width="16.7109375" style="34" bestFit="1" customWidth="1"/>
    <col min="20" max="16384" width="9.140625" style="33"/>
  </cols>
  <sheetData>
    <row r="3" spans="2:19" s="35" customFormat="1" x14ac:dyDescent="0.25"/>
    <row r="4" spans="2:19" s="35" customFormat="1" x14ac:dyDescent="0.25">
      <c r="B4" s="80" t="str">
        <f>'Resumo do Contrato'!B3</f>
        <v>CONTRATO 17/2017</v>
      </c>
      <c r="C4" s="80"/>
      <c r="D4" s="80"/>
      <c r="E4" s="80" t="s">
        <v>41</v>
      </c>
      <c r="F4" s="80"/>
      <c r="G4" s="80"/>
      <c r="H4" s="80"/>
      <c r="I4" s="78" t="s">
        <v>6</v>
      </c>
      <c r="J4" s="80" t="s">
        <v>32</v>
      </c>
      <c r="K4" s="80"/>
      <c r="L4" s="80"/>
      <c r="M4" s="80"/>
      <c r="N4" s="78" t="s">
        <v>6</v>
      </c>
      <c r="O4" s="80" t="s">
        <v>36</v>
      </c>
      <c r="P4" s="80"/>
      <c r="Q4" s="80"/>
      <c r="R4" s="80"/>
      <c r="S4" s="78" t="s">
        <v>6</v>
      </c>
    </row>
    <row r="5" spans="2:19" s="35" customFormat="1" x14ac:dyDescent="0.25">
      <c r="B5" s="79" t="str">
        <f>'Resumo do Contrato'!D4</f>
        <v>05/06/2017 a 04/06/2018</v>
      </c>
      <c r="C5" s="79"/>
      <c r="D5" s="79"/>
      <c r="E5" s="80" t="s">
        <v>42</v>
      </c>
      <c r="F5" s="80"/>
      <c r="G5" s="80"/>
      <c r="H5" s="80"/>
      <c r="I5" s="78"/>
      <c r="J5" s="80" t="s">
        <v>43</v>
      </c>
      <c r="K5" s="80"/>
      <c r="L5" s="80"/>
      <c r="M5" s="80"/>
      <c r="N5" s="78"/>
      <c r="O5" s="80" t="s">
        <v>44</v>
      </c>
      <c r="P5" s="80"/>
      <c r="Q5" s="80"/>
      <c r="R5" s="80"/>
      <c r="S5" s="78"/>
    </row>
    <row r="6" spans="2:19" s="35" customFormat="1" x14ac:dyDescent="0.25">
      <c r="B6" s="80"/>
      <c r="C6" s="80"/>
      <c r="D6" s="80"/>
      <c r="E6" s="80"/>
      <c r="F6" s="80"/>
      <c r="G6" s="80"/>
      <c r="H6" s="80"/>
      <c r="I6" s="78"/>
      <c r="J6" s="80"/>
      <c r="K6" s="80"/>
      <c r="L6" s="80"/>
      <c r="M6" s="80"/>
      <c r="N6" s="78"/>
      <c r="O6" s="80"/>
      <c r="P6" s="80"/>
      <c r="Q6" s="80"/>
      <c r="R6" s="80"/>
      <c r="S6" s="78"/>
    </row>
    <row r="7" spans="2:19" s="36" customFormat="1" ht="30" x14ac:dyDescent="0.25">
      <c r="B7" s="81"/>
      <c r="C7" s="37"/>
      <c r="D7" s="37" t="s">
        <v>0</v>
      </c>
      <c r="E7" s="37"/>
      <c r="F7" s="37" t="s">
        <v>10</v>
      </c>
      <c r="G7" s="37"/>
      <c r="H7" s="38" t="s">
        <v>5</v>
      </c>
      <c r="I7" s="78"/>
      <c r="J7" s="37"/>
      <c r="K7" s="37" t="s">
        <v>10</v>
      </c>
      <c r="L7" s="37"/>
      <c r="M7" s="38" t="s">
        <v>5</v>
      </c>
      <c r="N7" s="78"/>
      <c r="O7" s="37"/>
      <c r="P7" s="37" t="s">
        <v>10</v>
      </c>
      <c r="Q7" s="37"/>
      <c r="R7" s="38" t="s">
        <v>5</v>
      </c>
      <c r="S7" s="78"/>
    </row>
    <row r="8" spans="2:19" s="35" customFormat="1" x14ac:dyDescent="0.25">
      <c r="B8" s="81"/>
      <c r="C8" s="39"/>
      <c r="D8" s="40">
        <v>29122.2</v>
      </c>
      <c r="E8" s="40"/>
      <c r="F8" s="40">
        <v>29122.2</v>
      </c>
      <c r="G8" s="40"/>
      <c r="H8" s="41">
        <f>F11</f>
        <v>29122.2</v>
      </c>
      <c r="I8" s="42">
        <f>H8+D8</f>
        <v>58244.4</v>
      </c>
      <c r="J8" s="40"/>
      <c r="K8" s="40">
        <v>29122.2</v>
      </c>
      <c r="L8" s="40"/>
      <c r="M8" s="41">
        <f>K11</f>
        <v>29122.2</v>
      </c>
      <c r="N8" s="42">
        <f>M8+I8</f>
        <v>87366.6</v>
      </c>
      <c r="O8" s="40"/>
      <c r="P8" s="40">
        <v>29122.2</v>
      </c>
      <c r="Q8" s="40"/>
      <c r="R8" s="41">
        <f>P11</f>
        <v>29122.2</v>
      </c>
      <c r="S8" s="42">
        <f>R8+N8</f>
        <v>116488.8</v>
      </c>
    </row>
    <row r="9" spans="2:19" s="35" customFormat="1" x14ac:dyDescent="0.25">
      <c r="B9" s="77" t="s">
        <v>11</v>
      </c>
      <c r="C9" s="77"/>
      <c r="D9" s="43"/>
      <c r="E9" s="77" t="s">
        <v>11</v>
      </c>
      <c r="F9" s="77"/>
      <c r="G9" s="44"/>
      <c r="H9" s="45"/>
      <c r="I9" s="45"/>
      <c r="J9" s="77" t="s">
        <v>11</v>
      </c>
      <c r="K9" s="77"/>
      <c r="L9" s="64"/>
      <c r="M9" s="45"/>
      <c r="N9" s="45"/>
      <c r="O9" s="77" t="s">
        <v>11</v>
      </c>
      <c r="P9" s="77"/>
      <c r="Q9" s="64"/>
      <c r="R9" s="45"/>
      <c r="S9" s="45"/>
    </row>
    <row r="10" spans="2:19" s="46" customFormat="1" x14ac:dyDescent="0.25">
      <c r="B10" s="47" t="s">
        <v>12</v>
      </c>
      <c r="C10" s="48" t="s">
        <v>13</v>
      </c>
      <c r="D10" s="49"/>
      <c r="E10" s="50" t="s">
        <v>12</v>
      </c>
      <c r="F10" s="51" t="s">
        <v>14</v>
      </c>
      <c r="G10" s="51" t="s">
        <v>13</v>
      </c>
      <c r="H10" s="52"/>
      <c r="I10" s="45"/>
      <c r="J10" s="50" t="s">
        <v>12</v>
      </c>
      <c r="K10" s="51" t="s">
        <v>14</v>
      </c>
      <c r="L10" s="51" t="s">
        <v>13</v>
      </c>
      <c r="M10" s="52"/>
      <c r="N10" s="45"/>
      <c r="O10" s="50" t="s">
        <v>12</v>
      </c>
      <c r="P10" s="51" t="s">
        <v>14</v>
      </c>
      <c r="Q10" s="51" t="s">
        <v>13</v>
      </c>
      <c r="R10" s="52"/>
      <c r="S10" s="45"/>
    </row>
    <row r="11" spans="2:19" s="35" customFormat="1" x14ac:dyDescent="0.25">
      <c r="B11" s="53" t="s">
        <v>40</v>
      </c>
      <c r="C11" s="54">
        <v>29122.2</v>
      </c>
      <c r="E11" s="55" t="s">
        <v>40</v>
      </c>
      <c r="F11" s="56">
        <v>29122.2</v>
      </c>
      <c r="G11" s="56">
        <f>F11+C11</f>
        <v>58244.4</v>
      </c>
      <c r="H11" s="57"/>
      <c r="I11" s="45"/>
      <c r="J11" s="55" t="s">
        <v>40</v>
      </c>
      <c r="K11" s="56">
        <v>29122.2</v>
      </c>
      <c r="L11" s="56">
        <f>K11+G11</f>
        <v>87366.6</v>
      </c>
      <c r="M11" s="57"/>
      <c r="N11" s="45"/>
      <c r="O11" s="55" t="s">
        <v>45</v>
      </c>
      <c r="P11" s="56">
        <v>29122.2</v>
      </c>
      <c r="Q11" s="56">
        <f>P11</f>
        <v>29122.2</v>
      </c>
      <c r="R11" s="57"/>
      <c r="S11" s="45"/>
    </row>
    <row r="12" spans="2:19" s="35" customFormat="1" x14ac:dyDescent="0.25">
      <c r="I12" s="45"/>
      <c r="N12" s="45"/>
      <c r="S12" s="45"/>
    </row>
    <row r="13" spans="2:19" s="35" customFormat="1" x14ac:dyDescent="0.25">
      <c r="I13" s="45"/>
      <c r="N13" s="45"/>
      <c r="S13" s="45"/>
    </row>
    <row r="14" spans="2:19" s="35" customFormat="1" x14ac:dyDescent="0.25">
      <c r="I14" s="45"/>
      <c r="N14" s="45"/>
      <c r="S14" s="45"/>
    </row>
    <row r="15" spans="2:19" s="35" customFormat="1" x14ac:dyDescent="0.25">
      <c r="I15" s="45"/>
      <c r="N15" s="45"/>
      <c r="S15" s="45"/>
    </row>
    <row r="16" spans="2:19" s="35" customFormat="1" x14ac:dyDescent="0.25">
      <c r="I16" s="45"/>
      <c r="N16" s="45"/>
      <c r="S16" s="45"/>
    </row>
    <row r="17" spans="9:19" s="35" customFormat="1" x14ac:dyDescent="0.25">
      <c r="I17" s="45"/>
      <c r="N17" s="45"/>
      <c r="S17" s="45"/>
    </row>
    <row r="18" spans="9:19" s="35" customFormat="1" x14ac:dyDescent="0.25">
      <c r="I18" s="45"/>
      <c r="N18" s="45"/>
      <c r="S18" s="45"/>
    </row>
    <row r="19" spans="9:19" s="35" customFormat="1" x14ac:dyDescent="0.25">
      <c r="I19" s="45"/>
      <c r="N19" s="45"/>
      <c r="S19" s="45"/>
    </row>
    <row r="20" spans="9:19" s="35" customFormat="1" x14ac:dyDescent="0.25">
      <c r="I20" s="45"/>
      <c r="N20" s="45"/>
      <c r="S20" s="45"/>
    </row>
    <row r="21" spans="9:19" s="35" customFormat="1" x14ac:dyDescent="0.25">
      <c r="I21" s="45"/>
      <c r="N21" s="45"/>
      <c r="S21" s="45"/>
    </row>
    <row r="22" spans="9:19" s="35" customFormat="1" x14ac:dyDescent="0.25">
      <c r="I22" s="45"/>
      <c r="N22" s="45"/>
      <c r="S22" s="45"/>
    </row>
    <row r="23" spans="9:19" s="35" customFormat="1" x14ac:dyDescent="0.25">
      <c r="I23" s="45"/>
      <c r="N23" s="45"/>
      <c r="S23" s="45"/>
    </row>
    <row r="24" spans="9:19" x14ac:dyDescent="0.25">
      <c r="I24" s="45"/>
      <c r="N24" s="45"/>
      <c r="S24" s="45"/>
    </row>
    <row r="25" spans="9:19" x14ac:dyDescent="0.25">
      <c r="I25" s="45"/>
      <c r="N25" s="45"/>
      <c r="S25" s="45"/>
    </row>
  </sheetData>
  <mergeCells count="20">
    <mergeCell ref="O4:R4"/>
    <mergeCell ref="S4:S7"/>
    <mergeCell ref="O5:R5"/>
    <mergeCell ref="O6:R6"/>
    <mergeCell ref="O9:P9"/>
    <mergeCell ref="J4:M4"/>
    <mergeCell ref="N4:N7"/>
    <mergeCell ref="J5:M5"/>
    <mergeCell ref="J6:M6"/>
    <mergeCell ref="J9:K9"/>
    <mergeCell ref="B9:C9"/>
    <mergeCell ref="E9:F9"/>
    <mergeCell ref="I4:I7"/>
    <mergeCell ref="B5:D5"/>
    <mergeCell ref="E5:H5"/>
    <mergeCell ref="B6:D6"/>
    <mergeCell ref="E6:H6"/>
    <mergeCell ref="B7:B8"/>
    <mergeCell ref="B4:D4"/>
    <mergeCell ref="E4:H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junio.rodrigues</cp:lastModifiedBy>
  <dcterms:created xsi:type="dcterms:W3CDTF">2018-03-05T11:36:05Z</dcterms:created>
  <dcterms:modified xsi:type="dcterms:W3CDTF">2020-10-07T12:22:58Z</dcterms:modified>
</cp:coreProperties>
</file>