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5.2019.OBR - NF COMÉRCIO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I9" i="3" l="1"/>
  <c r="H9" i="3"/>
  <c r="G12" i="3"/>
  <c r="G9" i="3"/>
  <c r="I25" i="4"/>
  <c r="I26" i="4"/>
  <c r="I27" i="4"/>
  <c r="I28" i="4"/>
  <c r="I29" i="4"/>
  <c r="I30" i="4"/>
  <c r="I31" i="4"/>
  <c r="I32" i="4"/>
  <c r="I33" i="4"/>
  <c r="I34" i="4"/>
  <c r="I35" i="4"/>
  <c r="I36" i="4"/>
  <c r="I24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G7" i="4"/>
  <c r="G8" i="4"/>
  <c r="G9" i="4"/>
  <c r="G10" i="4"/>
  <c r="G11" i="4"/>
  <c r="G12" i="4"/>
  <c r="G13" i="4"/>
  <c r="G14" i="4"/>
  <c r="G15" i="4"/>
  <c r="G16" i="4"/>
  <c r="G17" i="4"/>
  <c r="G6" i="4"/>
  <c r="G18" i="4"/>
  <c r="H10" i="4"/>
  <c r="H11" i="4"/>
  <c r="H12" i="4"/>
  <c r="H7" i="4"/>
  <c r="H8" i="4"/>
  <c r="H9" i="4"/>
  <c r="H13" i="4"/>
  <c r="H14" i="4"/>
  <c r="H15" i="4"/>
  <c r="H16" i="4"/>
  <c r="H17" i="4"/>
  <c r="H6" i="4"/>
  <c r="G36" i="4" l="1"/>
  <c r="H36" i="4"/>
  <c r="H18" i="4"/>
  <c r="F14" i="2" l="1"/>
  <c r="E14" i="2" l="1"/>
  <c r="B6" i="3" l="1"/>
  <c r="B5" i="3"/>
  <c r="G14" i="2"/>
</calcChain>
</file>

<file path=xl/sharedStrings.xml><?xml version="1.0" encoding="utf-8"?>
<sst xmlns="http://schemas.openxmlformats.org/spreadsheetml/2006/main" count="101" uniqueCount="42">
  <si>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</si>
  <si>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</si>
  <si>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</si>
  <si>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</si>
  <si>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</si>
  <si>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</si>
  <si>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</si>
  <si>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</si>
  <si>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</si>
  <si>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</si>
  <si>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</si>
  <si>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</si>
  <si>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Diferença</t>
  </si>
  <si>
    <t>ITEM</t>
  </si>
  <si>
    <t>Diferença Global</t>
  </si>
  <si>
    <t>Parcela nº</t>
  </si>
  <si>
    <t>Valor Parcela</t>
  </si>
  <si>
    <t>DADOS DO CONTRATO</t>
  </si>
  <si>
    <t>DESCRIÇÃO</t>
  </si>
  <si>
    <t>UND.</t>
  </si>
  <si>
    <t>QUANT.</t>
  </si>
  <si>
    <t>VALOR UNITÁRIO DO ITEM (R$)</t>
  </si>
  <si>
    <t>VALOR MENSAL (R$)</t>
  </si>
  <si>
    <t>VALOR ANUAL (R$)</t>
  </si>
  <si>
    <t>Serviço de manutenção predial</t>
  </si>
  <si>
    <t>SRV</t>
  </si>
  <si>
    <t>Material para manutenção predial</t>
  </si>
  <si>
    <t>QTD</t>
  </si>
  <si>
    <t>ADITIVO Nº 01/2020 - SUPRESSÃO</t>
  </si>
  <si>
    <t>30/01/2020 a 29/01/2021</t>
  </si>
  <si>
    <t>Supressão</t>
  </si>
  <si>
    <t>TOTAL</t>
  </si>
  <si>
    <t>1º</t>
  </si>
  <si>
    <t>CONTRATO 05.2019.OBR</t>
  </si>
  <si>
    <t>23208.005097/2019-34</t>
  </si>
  <si>
    <t>DADOS DO PREGÃO - GRUPO 02</t>
  </si>
  <si>
    <t>ADITIVO Nº 01/2020 - 29/07/2020</t>
  </si>
  <si>
    <t>APOSTILAMENTO 01/2020 - 30/01/2020</t>
  </si>
  <si>
    <t>Correção dos valores contratados. Lançado na primeira linha</t>
  </si>
  <si>
    <t>CONTRATO 05/2019/OBR - Corrigido pelo Apostilamento 01/2020</t>
  </si>
  <si>
    <t>23208.002297/2020-79</t>
  </si>
  <si>
    <t>23208.000378/2020-34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</si>
</sst>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43" fontId="12" fillId="0" borderId="6" xfId="0" applyNumberFormat="1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showGridLines="0" tabSelected="1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2.7109375" style="1" bestFit="1" customWidth="1"/>
    <col min="5" max="5" width="15.85546875" style="1" bestFit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33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4</v>
      </c>
      <c r="I3" s="60"/>
      <c r="J3" s="60"/>
    </row>
    <row r="4" spans="2:10" x14ac:dyDescent="0.25">
      <c r="B4" s="22" t="s">
        <v>3</v>
      </c>
      <c r="C4" s="19"/>
      <c r="D4" s="23" t="s">
        <v>29</v>
      </c>
      <c r="E4" s="19">
        <v>1116000</v>
      </c>
      <c r="F4" s="20"/>
      <c r="G4" s="21"/>
      <c r="H4" s="23" t="s">
        <v>34</v>
      </c>
      <c r="I4" s="5"/>
    </row>
    <row r="5" spans="2:10" ht="45" x14ac:dyDescent="0.25">
      <c r="B5" s="56" t="s">
        <v>37</v>
      </c>
      <c r="C5" s="17" t="s">
        <v>38</v>
      </c>
      <c r="D5" s="23"/>
      <c r="E5" s="19"/>
      <c r="F5" s="20"/>
      <c r="G5" s="21"/>
      <c r="H5" s="23" t="s">
        <v>41</v>
      </c>
      <c r="I5" s="5"/>
    </row>
    <row r="6" spans="2:10" x14ac:dyDescent="0.25">
      <c r="B6" s="56" t="s">
        <v>36</v>
      </c>
      <c r="C6" s="17" t="s">
        <v>30</v>
      </c>
      <c r="D6" s="23"/>
      <c r="E6" s="19">
        <v>-592000</v>
      </c>
      <c r="F6" s="20"/>
      <c r="G6" s="21"/>
      <c r="H6" s="23" t="s">
        <v>40</v>
      </c>
      <c r="I6" s="5"/>
    </row>
    <row r="7" spans="2:10" x14ac:dyDescent="0.25">
      <c r="B7" s="22"/>
      <c r="C7" s="17"/>
      <c r="D7" s="23"/>
      <c r="E7" s="19"/>
      <c r="F7" s="20"/>
      <c r="G7" s="21"/>
      <c r="H7" s="23"/>
      <c r="I7" s="5"/>
    </row>
    <row r="8" spans="2:10" x14ac:dyDescent="0.25">
      <c r="B8" s="56"/>
      <c r="C8" s="19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  <c r="J10" s="6"/>
    </row>
    <row r="11" spans="2:10" x14ac:dyDescent="0.25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25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25">
      <c r="B13" s="16"/>
      <c r="C13" s="17"/>
      <c r="D13" s="18"/>
      <c r="E13" s="19"/>
      <c r="F13" s="20"/>
      <c r="G13" s="21"/>
      <c r="H13" s="18"/>
      <c r="I13" s="5"/>
      <c r="J13" s="6"/>
    </row>
    <row r="14" spans="2:10" x14ac:dyDescent="0.25">
      <c r="B14" s="61" t="s">
        <v>9</v>
      </c>
      <c r="C14" s="62"/>
      <c r="D14" s="63"/>
      <c r="E14" s="25">
        <f>SUM(E4:E13)</f>
        <v>524000</v>
      </c>
      <c r="F14" s="26">
        <f>SUM(F4:F13)</f>
        <v>0</v>
      </c>
      <c r="G14" s="27">
        <f>SUM(G4:G13)</f>
        <v>0</v>
      </c>
      <c r="H14" s="24"/>
      <c r="I14" s="7"/>
    </row>
    <row r="15" spans="2:10" x14ac:dyDescent="0.25">
      <c r="C15" s="8"/>
      <c r="E15" s="8"/>
      <c r="F15" s="9"/>
      <c r="G15" s="10"/>
    </row>
    <row r="16" spans="2:10" x14ac:dyDescent="0.25">
      <c r="E16" s="8"/>
      <c r="F16" s="15"/>
    </row>
    <row r="17" spans="5:9" x14ac:dyDescent="0.25">
      <c r="E17" s="14"/>
      <c r="F17" s="15"/>
      <c r="I17" s="11"/>
    </row>
    <row r="18" spans="5:9" x14ac:dyDescent="0.25">
      <c r="E18" s="13"/>
      <c r="F18" s="15"/>
    </row>
    <row r="19" spans="5:9" x14ac:dyDescent="0.25">
      <c r="E19" s="12"/>
      <c r="F19" s="15"/>
    </row>
    <row r="20" spans="5:9" x14ac:dyDescent="0.25">
      <c r="F20" s="15"/>
    </row>
  </sheetData>
  <mergeCells count="2">
    <mergeCell ref="I3:J3"/>
    <mergeCell ref="B14:D14"/>
  </mergeCells>
  <conditionalFormatting sqref="C3:C4 C15:C1048576 C9 C7">
    <cfRule type="containsText" dxfId="13" priority="17" operator="containsText" text="acréscimo">
      <formula>NOT(ISERROR(SEARCH("acréscimo",C3)))</formula>
    </cfRule>
    <cfRule type="containsText" dxfId="12" priority="18" operator="containsText" text="supressão">
      <formula>NOT(ISERROR(SEARCH("supressão",C3)))</formula>
    </cfRule>
  </conditionalFormatting>
  <conditionalFormatting sqref="C10:C13">
    <cfRule type="containsText" dxfId="11" priority="9" operator="containsText" text="acréscimo">
      <formula>NOT(ISERROR(SEARCH("acréscimo",C10)))</formula>
    </cfRule>
    <cfRule type="containsText" dxfId="10" priority="10" operator="containsText" text="supressão">
      <formula>NOT(ISERROR(SEARCH("supressão",C10)))</formula>
    </cfRule>
  </conditionalFormatting>
  <conditionalFormatting sqref="C8">
    <cfRule type="containsText" dxfId="9" priority="7" operator="containsText" text="acréscimo">
      <formula>NOT(ISERROR(SEARCH("acréscimo",C8)))</formula>
    </cfRule>
    <cfRule type="containsText" dxfId="8" priority="8" operator="containsText" text="supressão">
      <formula>NOT(ISERROR(SEARCH("supressão",C8)))</formula>
    </cfRule>
  </conditionalFormatting>
  <conditionalFormatting sqref="C6">
    <cfRule type="containsText" dxfId="7" priority="5" operator="containsText" text="acréscimo">
      <formula>NOT(ISERROR(SEARCH("acréscimo",C6)))</formula>
    </cfRule>
    <cfRule type="containsText" dxfId="6" priority="6" operator="containsText" text="supressão">
      <formula>NOT(ISERROR(SEARCH("supressão",C6)))</formula>
    </cfRule>
  </conditionalFormatting>
  <conditionalFormatting sqref="C5">
    <cfRule type="containsText" dxfId="3" priority="1" operator="containsText" text="acréscimo">
      <formula>NOT(ISERROR(SEARCH("acréscimo",C5)))</formula>
    </cfRule>
    <cfRule type="containsText" dxfId="2" priority="2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showGridLines="0" topLeftCell="A19" zoomScale="110" zoomScaleNormal="110" workbookViewId="0">
      <selection activeCell="D41" sqref="D41"/>
    </sheetView>
  </sheetViews>
  <sheetFormatPr defaultRowHeight="15" x14ac:dyDescent="0.25"/>
  <cols>
    <col min="1" max="1" width="5.28515625" customWidth="1"/>
    <col min="3" max="3" width="34.1406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1" spans="2:8" x14ac:dyDescent="0.25">
      <c r="G1" s="34"/>
      <c r="H1" s="34"/>
    </row>
    <row r="2" spans="2:8" x14ac:dyDescent="0.25">
      <c r="G2" s="70"/>
      <c r="H2" s="70"/>
    </row>
    <row r="3" spans="2:8" x14ac:dyDescent="0.25">
      <c r="B3" s="68" t="s">
        <v>39</v>
      </c>
      <c r="C3" s="72"/>
      <c r="D3" s="72"/>
      <c r="E3" s="72"/>
      <c r="F3" s="72"/>
      <c r="G3" s="72"/>
      <c r="H3" s="72"/>
    </row>
    <row r="4" spans="2:8" x14ac:dyDescent="0.25">
      <c r="B4" s="78" t="s">
        <v>35</v>
      </c>
      <c r="C4" s="79"/>
      <c r="D4" s="79"/>
      <c r="E4" s="79"/>
      <c r="F4" s="80"/>
      <c r="G4" s="78" t="s">
        <v>17</v>
      </c>
      <c r="H4" s="80"/>
    </row>
    <row r="5" spans="2:8" ht="45" x14ac:dyDescent="0.25">
      <c r="B5" s="73" t="s">
        <v>13</v>
      </c>
      <c r="C5" s="73" t="s">
        <v>18</v>
      </c>
      <c r="D5" s="73" t="s">
        <v>19</v>
      </c>
      <c r="E5" s="73" t="s">
        <v>20</v>
      </c>
      <c r="F5" s="73" t="s">
        <v>21</v>
      </c>
      <c r="G5" s="73" t="s">
        <v>22</v>
      </c>
      <c r="H5" s="73" t="s">
        <v>23</v>
      </c>
    </row>
    <row r="6" spans="2:8" ht="15.75" x14ac:dyDescent="0.25">
      <c r="B6" s="74">
        <v>15</v>
      </c>
      <c r="C6" s="75" t="s">
        <v>24</v>
      </c>
      <c r="D6" s="74" t="s">
        <v>25</v>
      </c>
      <c r="E6" s="74">
        <v>6</v>
      </c>
      <c r="F6" s="76">
        <v>12000</v>
      </c>
      <c r="G6" s="76">
        <f>H6/12</f>
        <v>6000</v>
      </c>
      <c r="H6" s="76">
        <f>E6*F6</f>
        <v>72000</v>
      </c>
    </row>
    <row r="7" spans="2:8" ht="15.75" x14ac:dyDescent="0.25">
      <c r="B7" s="74">
        <v>16</v>
      </c>
      <c r="C7" s="75" t="s">
        <v>26</v>
      </c>
      <c r="D7" s="74" t="s">
        <v>27</v>
      </c>
      <c r="E7" s="74">
        <v>6</v>
      </c>
      <c r="F7" s="76">
        <v>3000</v>
      </c>
      <c r="G7" s="76">
        <f t="shared" ref="G7:G17" si="0">H7/12</f>
        <v>1500</v>
      </c>
      <c r="H7" s="76">
        <f t="shared" ref="H7:H17" si="1">E7*F7</f>
        <v>18000</v>
      </c>
    </row>
    <row r="8" spans="2:8" ht="15.75" x14ac:dyDescent="0.25">
      <c r="B8" s="74">
        <v>17</v>
      </c>
      <c r="C8" s="75" t="s">
        <v>24</v>
      </c>
      <c r="D8" s="74" t="s">
        <v>25</v>
      </c>
      <c r="E8" s="74">
        <v>6</v>
      </c>
      <c r="F8" s="76">
        <v>23000</v>
      </c>
      <c r="G8" s="76">
        <f t="shared" si="0"/>
        <v>11500</v>
      </c>
      <c r="H8" s="76">
        <f t="shared" si="1"/>
        <v>138000</v>
      </c>
    </row>
    <row r="9" spans="2:8" ht="15.75" x14ac:dyDescent="0.25">
      <c r="B9" s="74">
        <v>18</v>
      </c>
      <c r="C9" s="75" t="s">
        <v>26</v>
      </c>
      <c r="D9" s="74" t="s">
        <v>27</v>
      </c>
      <c r="E9" s="74">
        <v>6</v>
      </c>
      <c r="F9" s="76">
        <v>8000</v>
      </c>
      <c r="G9" s="76">
        <f t="shared" si="0"/>
        <v>4000</v>
      </c>
      <c r="H9" s="76">
        <f t="shared" si="1"/>
        <v>48000</v>
      </c>
    </row>
    <row r="10" spans="2:8" ht="15.75" x14ac:dyDescent="0.25">
      <c r="B10" s="74">
        <v>19</v>
      </c>
      <c r="C10" s="75" t="s">
        <v>24</v>
      </c>
      <c r="D10" s="74" t="s">
        <v>25</v>
      </c>
      <c r="E10" s="74">
        <v>6</v>
      </c>
      <c r="F10" s="76">
        <v>13000</v>
      </c>
      <c r="G10" s="76">
        <f t="shared" si="0"/>
        <v>6500</v>
      </c>
      <c r="H10" s="76">
        <f>E10*F10</f>
        <v>78000</v>
      </c>
    </row>
    <row r="11" spans="2:8" ht="15.75" x14ac:dyDescent="0.25">
      <c r="B11" s="74">
        <v>20</v>
      </c>
      <c r="C11" s="75" t="s">
        <v>26</v>
      </c>
      <c r="D11" s="74" t="s">
        <v>27</v>
      </c>
      <c r="E11" s="74">
        <v>6</v>
      </c>
      <c r="F11" s="76">
        <v>6000</v>
      </c>
      <c r="G11" s="76">
        <f t="shared" si="0"/>
        <v>3000</v>
      </c>
      <c r="H11" s="76">
        <f>E11*F11</f>
        <v>36000</v>
      </c>
    </row>
    <row r="12" spans="2:8" ht="15.75" x14ac:dyDescent="0.25">
      <c r="B12" s="74">
        <v>21</v>
      </c>
      <c r="C12" s="75" t="s">
        <v>24</v>
      </c>
      <c r="D12" s="74" t="s">
        <v>25</v>
      </c>
      <c r="E12" s="74">
        <v>6</v>
      </c>
      <c r="F12" s="76">
        <v>60000</v>
      </c>
      <c r="G12" s="76">
        <f t="shared" si="0"/>
        <v>30000</v>
      </c>
      <c r="H12" s="76">
        <f>E12*F12</f>
        <v>360000</v>
      </c>
    </row>
    <row r="13" spans="2:8" ht="15.75" x14ac:dyDescent="0.25">
      <c r="B13" s="74">
        <v>22</v>
      </c>
      <c r="C13" s="75" t="s">
        <v>26</v>
      </c>
      <c r="D13" s="74" t="s">
        <v>27</v>
      </c>
      <c r="E13" s="74">
        <v>6</v>
      </c>
      <c r="F13" s="76">
        <v>37000</v>
      </c>
      <c r="G13" s="76">
        <f t="shared" si="0"/>
        <v>18500</v>
      </c>
      <c r="H13" s="76">
        <f t="shared" si="1"/>
        <v>222000</v>
      </c>
    </row>
    <row r="14" spans="2:8" ht="15.75" x14ac:dyDescent="0.25">
      <c r="B14" s="74">
        <v>23</v>
      </c>
      <c r="C14" s="75" t="s">
        <v>24</v>
      </c>
      <c r="D14" s="74" t="s">
        <v>25</v>
      </c>
      <c r="E14" s="74">
        <v>6</v>
      </c>
      <c r="F14" s="76">
        <v>13000</v>
      </c>
      <c r="G14" s="76">
        <f t="shared" si="0"/>
        <v>6500</v>
      </c>
      <c r="H14" s="76">
        <f t="shared" si="1"/>
        <v>78000</v>
      </c>
    </row>
    <row r="15" spans="2:8" ht="15.75" x14ac:dyDescent="0.25">
      <c r="B15" s="74">
        <v>24</v>
      </c>
      <c r="C15" s="75" t="s">
        <v>26</v>
      </c>
      <c r="D15" s="74" t="s">
        <v>27</v>
      </c>
      <c r="E15" s="74">
        <v>6</v>
      </c>
      <c r="F15" s="76">
        <v>5000</v>
      </c>
      <c r="G15" s="76">
        <f t="shared" si="0"/>
        <v>2500</v>
      </c>
      <c r="H15" s="76">
        <f t="shared" si="1"/>
        <v>30000</v>
      </c>
    </row>
    <row r="16" spans="2:8" ht="15.75" x14ac:dyDescent="0.25">
      <c r="B16" s="74">
        <v>25</v>
      </c>
      <c r="C16" s="75" t="s">
        <v>24</v>
      </c>
      <c r="D16" s="74" t="s">
        <v>25</v>
      </c>
      <c r="E16" s="74">
        <v>6</v>
      </c>
      <c r="F16" s="76">
        <v>5000</v>
      </c>
      <c r="G16" s="76">
        <f t="shared" si="0"/>
        <v>2500</v>
      </c>
      <c r="H16" s="76">
        <f t="shared" si="1"/>
        <v>30000</v>
      </c>
    </row>
    <row r="17" spans="2:9" ht="15.75" x14ac:dyDescent="0.25">
      <c r="B17" s="74">
        <v>26</v>
      </c>
      <c r="C17" s="75" t="s">
        <v>26</v>
      </c>
      <c r="D17" s="74" t="s">
        <v>27</v>
      </c>
      <c r="E17" s="74">
        <v>6</v>
      </c>
      <c r="F17" s="76">
        <v>1000</v>
      </c>
      <c r="G17" s="76">
        <f t="shared" si="0"/>
        <v>500</v>
      </c>
      <c r="H17" s="76">
        <f t="shared" si="1"/>
        <v>6000</v>
      </c>
    </row>
    <row r="18" spans="2:9" ht="15.75" customHeight="1" x14ac:dyDescent="0.25">
      <c r="B18" s="71" t="s">
        <v>31</v>
      </c>
      <c r="C18" s="71"/>
      <c r="D18" s="71"/>
      <c r="E18" s="71"/>
      <c r="F18" s="71"/>
      <c r="G18" s="77">
        <f>SUM(G6:G17)</f>
        <v>93000</v>
      </c>
      <c r="H18" s="77">
        <f>SUM(H6:H17)</f>
        <v>1116000</v>
      </c>
    </row>
    <row r="21" spans="2:9" x14ac:dyDescent="0.25">
      <c r="B21" s="68" t="s">
        <v>28</v>
      </c>
      <c r="C21" s="72"/>
      <c r="D21" s="72"/>
      <c r="E21" s="72"/>
      <c r="F21" s="72"/>
      <c r="G21" s="72"/>
      <c r="H21" s="72"/>
    </row>
    <row r="22" spans="2:9" x14ac:dyDescent="0.25">
      <c r="B22" s="78" t="s">
        <v>35</v>
      </c>
      <c r="C22" s="79"/>
      <c r="D22" s="79"/>
      <c r="E22" s="79"/>
      <c r="F22" s="80"/>
      <c r="G22" s="78" t="s">
        <v>17</v>
      </c>
      <c r="H22" s="80"/>
    </row>
    <row r="23" spans="2:9" ht="45" x14ac:dyDescent="0.25">
      <c r="B23" s="73" t="s">
        <v>13</v>
      </c>
      <c r="C23" s="73" t="s">
        <v>18</v>
      </c>
      <c r="D23" s="73" t="s">
        <v>19</v>
      </c>
      <c r="E23" s="73" t="s">
        <v>20</v>
      </c>
      <c r="F23" s="73" t="s">
        <v>21</v>
      </c>
      <c r="G23" s="73" t="s">
        <v>22</v>
      </c>
      <c r="H23" s="73" t="s">
        <v>23</v>
      </c>
    </row>
    <row r="24" spans="2:9" ht="15.75" x14ac:dyDescent="0.25">
      <c r="B24" s="74">
        <v>15</v>
      </c>
      <c r="C24" s="75" t="s">
        <v>24</v>
      </c>
      <c r="D24" s="74" t="s">
        <v>25</v>
      </c>
      <c r="E24" s="74">
        <v>1</v>
      </c>
      <c r="F24" s="76">
        <v>12000</v>
      </c>
      <c r="G24" s="76">
        <f>H24/12</f>
        <v>1000</v>
      </c>
      <c r="H24" s="76">
        <f>E24*F24</f>
        <v>12000</v>
      </c>
      <c r="I24" s="55">
        <f>H24-H6</f>
        <v>-60000</v>
      </c>
    </row>
    <row r="25" spans="2:9" ht="15.75" x14ac:dyDescent="0.25">
      <c r="B25" s="74">
        <v>16</v>
      </c>
      <c r="C25" s="75" t="s">
        <v>26</v>
      </c>
      <c r="D25" s="74" t="s">
        <v>27</v>
      </c>
      <c r="E25" s="74">
        <v>1</v>
      </c>
      <c r="F25" s="76">
        <v>3000</v>
      </c>
      <c r="G25" s="76">
        <f t="shared" ref="G25:G35" si="2">H25/12</f>
        <v>250</v>
      </c>
      <c r="H25" s="76">
        <f t="shared" ref="H25:H35" si="3">E25*F25</f>
        <v>3000</v>
      </c>
      <c r="I25" s="55">
        <f t="shared" ref="I25:I36" si="4">H25-H7</f>
        <v>-15000</v>
      </c>
    </row>
    <row r="26" spans="2:9" ht="15.75" x14ac:dyDescent="0.25">
      <c r="B26" s="74">
        <v>17</v>
      </c>
      <c r="C26" s="75" t="s">
        <v>24</v>
      </c>
      <c r="D26" s="74" t="s">
        <v>25</v>
      </c>
      <c r="E26" s="74">
        <v>4</v>
      </c>
      <c r="F26" s="76">
        <v>23000</v>
      </c>
      <c r="G26" s="76">
        <f t="shared" si="2"/>
        <v>7666.666666666667</v>
      </c>
      <c r="H26" s="76">
        <f t="shared" si="3"/>
        <v>92000</v>
      </c>
      <c r="I26" s="55">
        <f t="shared" si="4"/>
        <v>-46000</v>
      </c>
    </row>
    <row r="27" spans="2:9" ht="15.75" x14ac:dyDescent="0.25">
      <c r="B27" s="74">
        <v>18</v>
      </c>
      <c r="C27" s="75" t="s">
        <v>26</v>
      </c>
      <c r="D27" s="74" t="s">
        <v>27</v>
      </c>
      <c r="E27" s="74">
        <v>4</v>
      </c>
      <c r="F27" s="76">
        <v>8000</v>
      </c>
      <c r="G27" s="76">
        <f t="shared" si="2"/>
        <v>2666.6666666666665</v>
      </c>
      <c r="H27" s="76">
        <f t="shared" si="3"/>
        <v>32000</v>
      </c>
      <c r="I27" s="55">
        <f t="shared" si="4"/>
        <v>-16000</v>
      </c>
    </row>
    <row r="28" spans="2:9" ht="15.75" x14ac:dyDescent="0.25">
      <c r="B28" s="74">
        <v>19</v>
      </c>
      <c r="C28" s="75" t="s">
        <v>24</v>
      </c>
      <c r="D28" s="74" t="s">
        <v>25</v>
      </c>
      <c r="E28" s="74">
        <v>3</v>
      </c>
      <c r="F28" s="76">
        <v>13000</v>
      </c>
      <c r="G28" s="76">
        <f t="shared" si="2"/>
        <v>3250</v>
      </c>
      <c r="H28" s="76">
        <f>E28*F28</f>
        <v>39000</v>
      </c>
      <c r="I28" s="55">
        <f t="shared" si="4"/>
        <v>-39000</v>
      </c>
    </row>
    <row r="29" spans="2:9" ht="15.75" x14ac:dyDescent="0.25">
      <c r="B29" s="74">
        <v>20</v>
      </c>
      <c r="C29" s="75" t="s">
        <v>26</v>
      </c>
      <c r="D29" s="74" t="s">
        <v>27</v>
      </c>
      <c r="E29" s="74">
        <v>3</v>
      </c>
      <c r="F29" s="76">
        <v>6000</v>
      </c>
      <c r="G29" s="76">
        <f t="shared" si="2"/>
        <v>1500</v>
      </c>
      <c r="H29" s="76">
        <f>E29*F29</f>
        <v>18000</v>
      </c>
      <c r="I29" s="55">
        <f t="shared" si="4"/>
        <v>-18000</v>
      </c>
    </row>
    <row r="30" spans="2:9" ht="15.75" x14ac:dyDescent="0.25">
      <c r="B30" s="74">
        <v>21</v>
      </c>
      <c r="C30" s="75" t="s">
        <v>24</v>
      </c>
      <c r="D30" s="74" t="s">
        <v>25</v>
      </c>
      <c r="E30" s="74">
        <v>2</v>
      </c>
      <c r="F30" s="76">
        <v>60000</v>
      </c>
      <c r="G30" s="76">
        <f t="shared" si="2"/>
        <v>10000</v>
      </c>
      <c r="H30" s="76">
        <f>E30*F30</f>
        <v>120000</v>
      </c>
      <c r="I30" s="55">
        <f t="shared" si="4"/>
        <v>-240000</v>
      </c>
    </row>
    <row r="31" spans="2:9" ht="15.75" x14ac:dyDescent="0.25">
      <c r="B31" s="74">
        <v>22</v>
      </c>
      <c r="C31" s="75" t="s">
        <v>26</v>
      </c>
      <c r="D31" s="74" t="s">
        <v>27</v>
      </c>
      <c r="E31" s="74">
        <v>4</v>
      </c>
      <c r="F31" s="76">
        <v>37000</v>
      </c>
      <c r="G31" s="76">
        <f t="shared" si="2"/>
        <v>12333.333333333334</v>
      </c>
      <c r="H31" s="76">
        <f t="shared" ref="H31:H36" si="5">E31*F31</f>
        <v>148000</v>
      </c>
      <c r="I31" s="55">
        <f t="shared" si="4"/>
        <v>-74000</v>
      </c>
    </row>
    <row r="32" spans="2:9" ht="15.75" x14ac:dyDescent="0.25">
      <c r="B32" s="74">
        <v>23</v>
      </c>
      <c r="C32" s="75" t="s">
        <v>24</v>
      </c>
      <c r="D32" s="74" t="s">
        <v>25</v>
      </c>
      <c r="E32" s="74">
        <v>3</v>
      </c>
      <c r="F32" s="76">
        <v>13000</v>
      </c>
      <c r="G32" s="76">
        <f t="shared" si="2"/>
        <v>3250</v>
      </c>
      <c r="H32" s="76">
        <f t="shared" si="5"/>
        <v>39000</v>
      </c>
      <c r="I32" s="55">
        <f t="shared" si="4"/>
        <v>-39000</v>
      </c>
    </row>
    <row r="33" spans="2:9" ht="15.75" x14ac:dyDescent="0.25">
      <c r="B33" s="74">
        <v>24</v>
      </c>
      <c r="C33" s="75" t="s">
        <v>26</v>
      </c>
      <c r="D33" s="74" t="s">
        <v>27</v>
      </c>
      <c r="E33" s="74">
        <v>3</v>
      </c>
      <c r="F33" s="76">
        <v>5000</v>
      </c>
      <c r="G33" s="76">
        <f t="shared" si="2"/>
        <v>1250</v>
      </c>
      <c r="H33" s="76">
        <f t="shared" si="5"/>
        <v>15000</v>
      </c>
      <c r="I33" s="55">
        <f t="shared" si="4"/>
        <v>-15000</v>
      </c>
    </row>
    <row r="34" spans="2:9" ht="15.75" x14ac:dyDescent="0.25">
      <c r="B34" s="74">
        <v>25</v>
      </c>
      <c r="C34" s="75" t="s">
        <v>24</v>
      </c>
      <c r="D34" s="74" t="s">
        <v>25</v>
      </c>
      <c r="E34" s="74">
        <v>1</v>
      </c>
      <c r="F34" s="76">
        <v>5000</v>
      </c>
      <c r="G34" s="76">
        <f t="shared" si="2"/>
        <v>416.66666666666669</v>
      </c>
      <c r="H34" s="76">
        <f t="shared" si="5"/>
        <v>5000</v>
      </c>
      <c r="I34" s="55">
        <f t="shared" si="4"/>
        <v>-25000</v>
      </c>
    </row>
    <row r="35" spans="2:9" ht="15.75" x14ac:dyDescent="0.25">
      <c r="B35" s="74">
        <v>26</v>
      </c>
      <c r="C35" s="75" t="s">
        <v>26</v>
      </c>
      <c r="D35" s="74" t="s">
        <v>27</v>
      </c>
      <c r="E35" s="74">
        <v>1</v>
      </c>
      <c r="F35" s="76">
        <v>1000</v>
      </c>
      <c r="G35" s="76">
        <f t="shared" si="2"/>
        <v>83.333333333333329</v>
      </c>
      <c r="H35" s="76">
        <f t="shared" si="5"/>
        <v>1000</v>
      </c>
      <c r="I35" s="55">
        <f t="shared" si="4"/>
        <v>-5000</v>
      </c>
    </row>
    <row r="36" spans="2:9" ht="15.75" customHeight="1" x14ac:dyDescent="0.25">
      <c r="B36" s="71" t="s">
        <v>31</v>
      </c>
      <c r="C36" s="71"/>
      <c r="D36" s="71"/>
      <c r="E36" s="71"/>
      <c r="F36" s="71"/>
      <c r="G36" s="77">
        <f>SUM(G24:G35)</f>
        <v>43666.666666666672</v>
      </c>
      <c r="H36" s="77">
        <f>SUM(H24:H35)</f>
        <v>524000</v>
      </c>
      <c r="I36" s="55">
        <f t="shared" si="4"/>
        <v>-592000</v>
      </c>
    </row>
  </sheetData>
  <mergeCells count="9">
    <mergeCell ref="B4:F4"/>
    <mergeCell ref="G4:H4"/>
    <mergeCell ref="G2:H2"/>
    <mergeCell ref="B3:H3"/>
    <mergeCell ref="B18:F18"/>
    <mergeCell ref="B21:H21"/>
    <mergeCell ref="B22:F22"/>
    <mergeCell ref="G22:H22"/>
    <mergeCell ref="B36:F3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workbookViewId="0">
      <selection activeCell="H19" sqref="H19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6384" width="9.140625" style="32"/>
  </cols>
  <sheetData>
    <row r="1" spans="2:9" s="57" customFormat="1" x14ac:dyDescent="0.25">
      <c r="I1" s="58"/>
    </row>
    <row r="2" spans="2:9" s="57" customFormat="1" x14ac:dyDescent="0.25">
      <c r="I2" s="58"/>
    </row>
    <row r="3" spans="2:9" s="59" customFormat="1" x14ac:dyDescent="0.25"/>
    <row r="4" spans="2:9" s="59" customFormat="1" x14ac:dyDescent="0.25"/>
    <row r="5" spans="2:9" s="34" customFormat="1" x14ac:dyDescent="0.25">
      <c r="B5" s="68" t="str">
        <f>'Resumo do Contrato'!B3</f>
        <v>CONTRATO 05.2019.OBR</v>
      </c>
      <c r="C5" s="68"/>
      <c r="D5" s="68"/>
      <c r="E5" s="67"/>
      <c r="F5" s="67"/>
      <c r="G5" s="67"/>
      <c r="H5" s="67"/>
      <c r="I5" s="65" t="s">
        <v>6</v>
      </c>
    </row>
    <row r="6" spans="2:9" s="34" customFormat="1" x14ac:dyDescent="0.25">
      <c r="B6" s="66" t="str">
        <f>'Resumo do Contrato'!D4</f>
        <v>30/01/2020 a 29/01/2021</v>
      </c>
      <c r="C6" s="66"/>
      <c r="D6" s="66"/>
      <c r="E6" s="67"/>
      <c r="F6" s="67"/>
      <c r="G6" s="67"/>
      <c r="H6" s="67"/>
      <c r="I6" s="65"/>
    </row>
    <row r="7" spans="2:9" s="34" customFormat="1" x14ac:dyDescent="0.25">
      <c r="B7" s="68"/>
      <c r="C7" s="68"/>
      <c r="D7" s="68"/>
      <c r="E7" s="67"/>
      <c r="F7" s="67"/>
      <c r="G7" s="67"/>
      <c r="H7" s="67"/>
      <c r="I7" s="65"/>
    </row>
    <row r="8" spans="2:9" s="35" customFormat="1" ht="30" x14ac:dyDescent="0.25">
      <c r="B8" s="69"/>
      <c r="C8" s="36"/>
      <c r="D8" s="36" t="s">
        <v>0</v>
      </c>
      <c r="E8" s="36"/>
      <c r="F8" s="36" t="s">
        <v>10</v>
      </c>
      <c r="G8" s="36" t="s">
        <v>14</v>
      </c>
      <c r="H8" s="37" t="s">
        <v>5</v>
      </c>
      <c r="I8" s="65"/>
    </row>
    <row r="9" spans="2:9" s="34" customFormat="1" x14ac:dyDescent="0.25">
      <c r="B9" s="69"/>
      <c r="C9" s="38"/>
      <c r="D9" s="39">
        <v>1116000</v>
      </c>
      <c r="E9" s="39"/>
      <c r="F9" s="39">
        <v>524000</v>
      </c>
      <c r="G9" s="39">
        <f>F9-D9</f>
        <v>-592000</v>
      </c>
      <c r="H9" s="40">
        <f>F12</f>
        <v>-592000</v>
      </c>
      <c r="I9" s="41">
        <f>H9+D9</f>
        <v>524000</v>
      </c>
    </row>
    <row r="10" spans="2:9" s="34" customFormat="1" x14ac:dyDescent="0.25">
      <c r="B10" s="64" t="s">
        <v>11</v>
      </c>
      <c r="C10" s="64"/>
      <c r="D10" s="42"/>
      <c r="E10" s="64" t="s">
        <v>11</v>
      </c>
      <c r="F10" s="64"/>
      <c r="G10" s="43"/>
      <c r="H10" s="44"/>
      <c r="I10" s="44"/>
    </row>
    <row r="11" spans="2:9" s="45" customFormat="1" x14ac:dyDescent="0.25">
      <c r="B11" s="48" t="s">
        <v>15</v>
      </c>
      <c r="C11" s="46" t="s">
        <v>16</v>
      </c>
      <c r="D11" s="47"/>
      <c r="E11" s="48" t="s">
        <v>15</v>
      </c>
      <c r="F11" s="49" t="s">
        <v>12</v>
      </c>
      <c r="G11" s="49" t="s">
        <v>16</v>
      </c>
      <c r="H11" s="50"/>
      <c r="I11" s="44"/>
    </row>
    <row r="12" spans="2:9" s="34" customFormat="1" x14ac:dyDescent="0.25">
      <c r="B12" s="51" t="s">
        <v>32</v>
      </c>
      <c r="C12" s="52">
        <v>1116000</v>
      </c>
      <c r="E12" s="51" t="s">
        <v>32</v>
      </c>
      <c r="F12" s="53">
        <v>-592000</v>
      </c>
      <c r="G12" s="53">
        <f>F12+C12</f>
        <v>524000</v>
      </c>
      <c r="H12" s="54"/>
      <c r="I12" s="44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2020-10-08T18:51:58Z</dcterms:modified>
</cp:coreProperties>
</file>