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MERCIAL MUZAMINA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6" i="4" l="1"/>
  <c r="I9" i="3" l="1"/>
  <c r="V9" i="3" l="1"/>
  <c r="U12" i="3" s="1"/>
  <c r="G4" i="4"/>
  <c r="AA9" i="3"/>
  <c r="Z12" i="3" s="1"/>
  <c r="Q9" i="3"/>
  <c r="P12" i="3" s="1"/>
  <c r="K12" i="3"/>
  <c r="B2" i="4"/>
  <c r="G7" i="4"/>
  <c r="G5" i="4"/>
  <c r="V12" i="3" l="1"/>
  <c r="AA12" i="3" s="1"/>
  <c r="H44" i="4"/>
  <c r="G8" i="4"/>
  <c r="G44" i="4"/>
  <c r="I44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<sst xmlns="http://schemas.openxmlformats.org/spreadsheetml/2006/main" count="122" uniqueCount="64">
  <si>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</si>
  <si>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</si>
  <si>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</si>
  <si>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</si>
  <si>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</si>
  <si>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</si>
  <si>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</si>
  <si>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</si>
  <si>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</si>
  <si>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</si>
  <si>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</si>
  <si>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</si>
  <si>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</si>
  <si>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</si>
  <si>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</si>
  <si>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</si>
  <si>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</si>
  <si>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</si>
  <si>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</si>
  <si>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</si>
  <si>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</si>
  <si>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</si>
  <si>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</si>
  <si>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</si>
  <si>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</si>
  <si>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</si>
  <si>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</si>
  <si>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</si>
  <si>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</si>
  <si>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</si>
  <si>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</si>
  <si>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CONTRATO 06.2020.BAR</t>
  </si>
  <si>
    <t>30/09/2020 a 29/09/2021</t>
  </si>
  <si>
    <t>23209.001825/2020-62</t>
  </si>
  <si>
    <t xml:space="preserve">Insumos para implementos </t>
  </si>
  <si>
    <t>Manutenção Preventiva e Corretiva Implementos Agrícolas</t>
  </si>
  <si>
    <t>Implementos Agrícolas</t>
  </si>
  <si>
    <t>H/T</t>
  </si>
  <si>
    <t>DESCRIÇÃO</t>
  </si>
  <si>
    <t>Manutenção Preventiva e Corretiva veículos pesados e máquinas</t>
  </si>
  <si>
    <t xml:space="preserve">Unid 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</si>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</sst>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D17" sqref="D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7"/>
      <c r="J3" s="77"/>
    </row>
    <row r="4" spans="2:10" x14ac:dyDescent="0.25">
      <c r="B4" s="22" t="s">
        <v>3</v>
      </c>
      <c r="C4" s="19"/>
      <c r="D4" s="23" t="s">
        <v>32</v>
      </c>
      <c r="E4" s="19">
        <v>125750</v>
      </c>
      <c r="F4" s="20"/>
      <c r="G4" s="21"/>
      <c r="H4" s="23" t="s">
        <v>33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8" t="s">
        <v>10</v>
      </c>
      <c r="C28" s="79"/>
      <c r="D28" s="80"/>
      <c r="E28" s="26">
        <f>SUM(E4:E27)</f>
        <v>125750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zoomScale="110" zoomScaleNormal="110" workbookViewId="0">
      <selection activeCell="F104" sqref="F104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1" t="str">
        <f>'Resumo do Contrato'!B3</f>
        <v>CONTRATO 06.2020.BAR</v>
      </c>
      <c r="C2" s="81"/>
      <c r="D2" s="81"/>
      <c r="E2" s="81"/>
      <c r="F2" s="81"/>
      <c r="G2" s="81"/>
    </row>
    <row r="3" spans="2:9" x14ac:dyDescent="0.25">
      <c r="B3" s="59" t="s">
        <v>15</v>
      </c>
      <c r="C3" s="59" t="s">
        <v>38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0" x14ac:dyDescent="0.25">
      <c r="B4" s="60">
        <v>1</v>
      </c>
      <c r="C4" s="88" t="s">
        <v>35</v>
      </c>
      <c r="D4" s="60" t="s">
        <v>37</v>
      </c>
      <c r="E4" s="60">
        <v>150</v>
      </c>
      <c r="F4" s="61">
        <v>105</v>
      </c>
      <c r="G4" s="61">
        <f>E4*F4</f>
        <v>15750</v>
      </c>
    </row>
    <row r="5" spans="2:9" x14ac:dyDescent="0.25">
      <c r="B5" s="60">
        <v>2</v>
      </c>
      <c r="C5" s="60" t="s">
        <v>34</v>
      </c>
      <c r="D5" s="60" t="s">
        <v>21</v>
      </c>
      <c r="E5" s="60">
        <v>1</v>
      </c>
      <c r="F5" s="61">
        <v>35000</v>
      </c>
      <c r="G5" s="61">
        <f t="shared" ref="G5:G7" si="0">E5*F5</f>
        <v>35000</v>
      </c>
    </row>
    <row r="6" spans="2:9" ht="45" x14ac:dyDescent="0.25">
      <c r="B6" s="60">
        <v>1</v>
      </c>
      <c r="C6" s="88" t="s">
        <v>39</v>
      </c>
      <c r="D6" s="60" t="s">
        <v>37</v>
      </c>
      <c r="E6" s="60">
        <v>250</v>
      </c>
      <c r="F6" s="61">
        <v>100</v>
      </c>
      <c r="G6" s="61">
        <f>E6*F6</f>
        <v>25000</v>
      </c>
    </row>
    <row r="7" spans="2:9" x14ac:dyDescent="0.25">
      <c r="B7" s="60">
        <v>2</v>
      </c>
      <c r="C7" s="60" t="s">
        <v>36</v>
      </c>
      <c r="D7" s="60" t="s">
        <v>40</v>
      </c>
      <c r="E7" s="60">
        <v>1</v>
      </c>
      <c r="F7" s="61">
        <v>50000</v>
      </c>
      <c r="G7" s="61">
        <f t="shared" si="0"/>
        <v>50000</v>
      </c>
    </row>
    <row r="8" spans="2:9" x14ac:dyDescent="0.25">
      <c r="B8" s="82" t="s">
        <v>16</v>
      </c>
      <c r="C8" s="82"/>
      <c r="D8" s="82"/>
      <c r="E8" s="82"/>
      <c r="F8" s="82"/>
      <c r="G8" s="62">
        <f>SUM(G4:G7)</f>
        <v>125750</v>
      </c>
    </row>
    <row r="11" spans="2:9" x14ac:dyDescent="0.25">
      <c r="B11" s="81" t="s">
        <v>41</v>
      </c>
      <c r="C11" s="81"/>
      <c r="D11" s="81"/>
      <c r="E11" s="81"/>
      <c r="F11" s="81"/>
      <c r="G11" s="81"/>
      <c r="H11" s="68" t="s">
        <v>22</v>
      </c>
      <c r="I11" s="69" t="s">
        <v>23</v>
      </c>
    </row>
    <row r="12" spans="2:9" x14ac:dyDescent="0.25">
      <c r="B12" s="59"/>
      <c r="C12" s="59"/>
      <c r="D12" s="59"/>
      <c r="E12" s="59"/>
      <c r="F12" s="59"/>
      <c r="G12" s="59"/>
      <c r="H12" s="61"/>
      <c r="I12" s="60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70"/>
      <c r="C15" s="70"/>
      <c r="D15" s="70"/>
      <c r="E15" s="70"/>
      <c r="F15" s="71"/>
      <c r="G15" s="71"/>
      <c r="H15" s="71"/>
      <c r="I15" s="71"/>
    </row>
    <row r="16" spans="2:9" x14ac:dyDescent="0.25">
      <c r="B16" s="59"/>
      <c r="C16" s="59"/>
      <c r="D16" s="59"/>
      <c r="E16" s="59"/>
      <c r="F16" s="59"/>
      <c r="G16" s="59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70"/>
      <c r="C19" s="70"/>
      <c r="D19" s="70"/>
      <c r="E19" s="70"/>
      <c r="F19" s="71"/>
      <c r="G19" s="71"/>
      <c r="H19" s="71"/>
      <c r="I19" s="71"/>
    </row>
    <row r="20" spans="2:9" x14ac:dyDescent="0.25">
      <c r="B20" s="59"/>
      <c r="C20" s="59"/>
      <c r="D20" s="59"/>
      <c r="E20" s="59"/>
      <c r="F20" s="59"/>
      <c r="G20" s="59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70"/>
      <c r="C39" s="70"/>
      <c r="D39" s="70"/>
      <c r="E39" s="70"/>
      <c r="F39" s="71"/>
      <c r="G39" s="71"/>
      <c r="H39" s="71"/>
      <c r="I39" s="7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0"/>
      <c r="C43" s="70"/>
      <c r="D43" s="70"/>
      <c r="E43" s="70"/>
      <c r="F43" s="71"/>
      <c r="G43" s="71"/>
      <c r="H43" s="71"/>
      <c r="I43" s="71"/>
    </row>
    <row r="44" spans="2:9" x14ac:dyDescent="0.25">
      <c r="B44" s="82" t="s">
        <v>16</v>
      </c>
      <c r="C44" s="82"/>
      <c r="D44" s="82"/>
      <c r="E44" s="82"/>
      <c r="F44" s="82"/>
      <c r="G44" s="62">
        <f>SUM(G13:G43)</f>
        <v>0</v>
      </c>
      <c r="H44" s="62">
        <f>SUM(H13:H43)</f>
        <v>0</v>
      </c>
      <c r="I44" s="62">
        <f t="shared" ref="I44" si="1">SUM(I13:I43)</f>
        <v>0</v>
      </c>
    </row>
    <row r="45" spans="2:9" x14ac:dyDescent="0.25">
      <c r="G45" s="58"/>
    </row>
    <row r="47" spans="2:9" x14ac:dyDescent="0.25">
      <c r="B47" s="81"/>
      <c r="C47" s="81"/>
      <c r="D47" s="81"/>
      <c r="E47" s="81"/>
      <c r="F47" s="81"/>
      <c r="G47" s="81"/>
      <c r="H47" s="68"/>
      <c r="I47" s="69"/>
    </row>
    <row r="48" spans="2:9" x14ac:dyDescent="0.25">
      <c r="B48" s="63"/>
      <c r="C48" s="63"/>
      <c r="D48" s="63"/>
      <c r="E48" s="63"/>
      <c r="F48" s="63"/>
      <c r="G48" s="63"/>
      <c r="H48" s="61"/>
      <c r="I48" s="60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0"/>
      <c r="C55" s="70"/>
      <c r="D55" s="70"/>
      <c r="E55" s="70"/>
      <c r="F55" s="71"/>
      <c r="G55" s="71"/>
      <c r="H55" s="71"/>
      <c r="I55" s="71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82"/>
      <c r="C80" s="82"/>
      <c r="D80" s="82"/>
      <c r="E80" s="82"/>
      <c r="F80" s="82"/>
      <c r="G80" s="62"/>
      <c r="H80" s="62"/>
      <c r="I80" s="62"/>
    </row>
    <row r="81" spans="2:7" x14ac:dyDescent="0.25">
      <c r="B81" s="66"/>
      <c r="C81" s="66"/>
      <c r="D81" s="66"/>
      <c r="E81" s="66"/>
      <c r="F81" s="66"/>
      <c r="G81" s="67"/>
    </row>
    <row r="83" spans="2:7" x14ac:dyDescent="0.25">
      <c r="G83" s="58"/>
    </row>
  </sheetData>
  <mergeCells count="6">
    <mergeCell ref="B2:G2"/>
    <mergeCell ref="B8:F8"/>
    <mergeCell ref="B11:G11"/>
    <mergeCell ref="B44:F44"/>
    <mergeCell ref="B47:G47"/>
    <mergeCell ref="B80:F8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C31" sqref="C3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1" t="str">
        <f>'Resumo do Contrato'!B3</f>
        <v>CONTRATO 06.2020.BAR</v>
      </c>
      <c r="C5" s="81"/>
      <c r="D5" s="81"/>
      <c r="E5" s="83" t="s">
        <v>62</v>
      </c>
      <c r="F5" s="83"/>
      <c r="G5" s="83"/>
      <c r="H5" s="83"/>
      <c r="I5" s="84" t="s">
        <v>6</v>
      </c>
      <c r="J5" s="83" t="s">
        <v>62</v>
      </c>
      <c r="K5" s="83"/>
      <c r="L5" s="83"/>
      <c r="M5" s="83"/>
      <c r="N5" s="84" t="s">
        <v>6</v>
      </c>
      <c r="O5" s="83"/>
      <c r="P5" s="83"/>
      <c r="Q5" s="83"/>
      <c r="R5" s="83"/>
      <c r="S5" s="84" t="s">
        <v>6</v>
      </c>
      <c r="T5" s="83"/>
      <c r="U5" s="83"/>
      <c r="V5" s="83"/>
      <c r="W5" s="83"/>
      <c r="X5" s="84" t="s">
        <v>6</v>
      </c>
      <c r="Y5" s="83"/>
      <c r="Z5" s="83"/>
      <c r="AA5" s="83"/>
      <c r="AB5" s="83"/>
      <c r="AC5" s="84" t="s">
        <v>6</v>
      </c>
      <c r="AD5" s="83"/>
      <c r="AE5" s="83"/>
      <c r="AF5" s="83"/>
      <c r="AG5" s="83"/>
      <c r="AH5" s="84" t="s">
        <v>6</v>
      </c>
    </row>
    <row r="6" spans="2:34" s="35" customFormat="1" x14ac:dyDescent="0.25">
      <c r="B6" s="86" t="str">
        <f>'Resumo do Contrato'!D4</f>
        <v>30/09/2020 a 29/09/2021</v>
      </c>
      <c r="C6" s="86"/>
      <c r="D6" s="86"/>
      <c r="E6" s="83" t="s">
        <v>63</v>
      </c>
      <c r="F6" s="83"/>
      <c r="G6" s="83"/>
      <c r="H6" s="83"/>
      <c r="I6" s="84"/>
      <c r="J6" s="83"/>
      <c r="K6" s="83"/>
      <c r="L6" s="83"/>
      <c r="M6" s="83"/>
      <c r="N6" s="84"/>
      <c r="O6" s="83"/>
      <c r="P6" s="83"/>
      <c r="Q6" s="83"/>
      <c r="R6" s="83"/>
      <c r="S6" s="84"/>
      <c r="T6" s="83"/>
      <c r="U6" s="83"/>
      <c r="V6" s="83"/>
      <c r="W6" s="83"/>
      <c r="X6" s="84"/>
      <c r="Y6" s="83" t="s">
        <v>30</v>
      </c>
      <c r="Z6" s="83"/>
      <c r="AA6" s="83"/>
      <c r="AB6" s="83"/>
      <c r="AC6" s="84"/>
      <c r="AD6" s="83"/>
      <c r="AE6" s="83"/>
      <c r="AF6" s="83"/>
      <c r="AG6" s="83"/>
      <c r="AH6" s="84"/>
    </row>
    <row r="7" spans="2:34" s="35" customFormat="1" x14ac:dyDescent="0.25">
      <c r="B7" s="81"/>
      <c r="C7" s="81"/>
      <c r="D7" s="81"/>
      <c r="E7" s="83"/>
      <c r="F7" s="83"/>
      <c r="G7" s="83"/>
      <c r="H7" s="83"/>
      <c r="I7" s="84"/>
      <c r="J7" s="83"/>
      <c r="K7" s="83"/>
      <c r="L7" s="83"/>
      <c r="M7" s="83"/>
      <c r="N7" s="84"/>
      <c r="O7" s="83"/>
      <c r="P7" s="83"/>
      <c r="Q7" s="83"/>
      <c r="R7" s="83"/>
      <c r="S7" s="84"/>
      <c r="T7" s="83"/>
      <c r="U7" s="83"/>
      <c r="V7" s="83"/>
      <c r="W7" s="83"/>
      <c r="X7" s="84"/>
      <c r="Y7" s="83"/>
      <c r="Z7" s="83"/>
      <c r="AA7" s="83"/>
      <c r="AB7" s="83"/>
      <c r="AC7" s="84"/>
      <c r="AD7" s="83"/>
      <c r="AE7" s="83"/>
      <c r="AF7" s="83"/>
      <c r="AG7" s="83"/>
      <c r="AH7" s="84"/>
    </row>
    <row r="8" spans="2:34" s="36" customFormat="1" ht="30" x14ac:dyDescent="0.25">
      <c r="B8" s="87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4"/>
      <c r="J8" s="37" t="s">
        <v>11</v>
      </c>
      <c r="K8" s="37" t="s">
        <v>12</v>
      </c>
      <c r="L8" s="37" t="s">
        <v>23</v>
      </c>
      <c r="M8" s="38" t="s">
        <v>5</v>
      </c>
      <c r="N8" s="84"/>
      <c r="O8" s="37" t="s">
        <v>11</v>
      </c>
      <c r="P8" s="37" t="s">
        <v>12</v>
      </c>
      <c r="Q8" s="37" t="s">
        <v>23</v>
      </c>
      <c r="R8" s="38" t="s">
        <v>5</v>
      </c>
      <c r="S8" s="84"/>
      <c r="T8" s="37" t="s">
        <v>11</v>
      </c>
      <c r="U8" s="37" t="s">
        <v>12</v>
      </c>
      <c r="V8" s="37" t="s">
        <v>23</v>
      </c>
      <c r="W8" s="38" t="s">
        <v>5</v>
      </c>
      <c r="X8" s="84"/>
      <c r="Y8" s="37" t="s">
        <v>11</v>
      </c>
      <c r="Z8" s="37" t="s">
        <v>12</v>
      </c>
      <c r="AA8" s="37" t="s">
        <v>23</v>
      </c>
      <c r="AB8" s="38" t="s">
        <v>5</v>
      </c>
      <c r="AC8" s="84"/>
      <c r="AD8" s="37" t="s">
        <v>11</v>
      </c>
      <c r="AE8" s="37" t="s">
        <v>12</v>
      </c>
      <c r="AF8" s="37" t="s">
        <v>23</v>
      </c>
      <c r="AG8" s="38" t="s">
        <v>5</v>
      </c>
      <c r="AH8" s="84"/>
    </row>
    <row r="9" spans="2:34" s="35" customFormat="1" x14ac:dyDescent="0.25">
      <c r="B9" s="87"/>
      <c r="C9" s="39"/>
      <c r="D9" s="40">
        <v>125750</v>
      </c>
      <c r="E9" s="40"/>
      <c r="F9" s="40"/>
      <c r="G9" s="40"/>
      <c r="H9" s="41"/>
      <c r="I9" s="42">
        <f>H9+D9</f>
        <v>125750</v>
      </c>
      <c r="J9" s="40"/>
      <c r="K9" s="40"/>
      <c r="L9" s="40"/>
      <c r="M9" s="41"/>
      <c r="N9" s="42">
        <f>M9+I9</f>
        <v>125750</v>
      </c>
      <c r="O9" s="40"/>
      <c r="P9" s="40"/>
      <c r="Q9" s="40">
        <f>P9-K9</f>
        <v>0</v>
      </c>
      <c r="R9" s="41"/>
      <c r="S9" s="42">
        <f>R9+N9</f>
        <v>125750</v>
      </c>
      <c r="T9" s="40"/>
      <c r="U9" s="40"/>
      <c r="V9" s="40">
        <f>U9-P9</f>
        <v>0</v>
      </c>
      <c r="W9" s="41"/>
      <c r="X9" s="42">
        <f>W9+S9</f>
        <v>125750</v>
      </c>
      <c r="Y9" s="40"/>
      <c r="Z9" s="40"/>
      <c r="AA9" s="40">
        <f>Z9-U9</f>
        <v>0</v>
      </c>
      <c r="AB9" s="41"/>
      <c r="AC9" s="42">
        <f>AB9+X9</f>
        <v>125750</v>
      </c>
      <c r="AD9" s="40"/>
      <c r="AE9" s="40"/>
      <c r="AF9" s="40"/>
      <c r="AG9" s="41"/>
      <c r="AH9" s="42">
        <f>AG9+AC9</f>
        <v>125750</v>
      </c>
    </row>
    <row r="10" spans="2:34" s="35" customFormat="1" x14ac:dyDescent="0.25">
      <c r="B10" s="85" t="s">
        <v>13</v>
      </c>
      <c r="C10" s="85"/>
      <c r="D10" s="43"/>
      <c r="E10" s="85" t="s">
        <v>13</v>
      </c>
      <c r="F10" s="85"/>
      <c r="G10" s="44"/>
      <c r="H10" s="45"/>
      <c r="I10" s="45"/>
      <c r="J10" s="85" t="s">
        <v>13</v>
      </c>
      <c r="K10" s="85"/>
      <c r="L10" s="57"/>
      <c r="M10" s="45"/>
      <c r="N10" s="45"/>
      <c r="O10" s="85" t="s">
        <v>13</v>
      </c>
      <c r="P10" s="85"/>
      <c r="Q10" s="57"/>
      <c r="R10" s="45"/>
      <c r="S10" s="45"/>
      <c r="T10" s="85" t="s">
        <v>13</v>
      </c>
      <c r="U10" s="85"/>
      <c r="V10" s="57"/>
      <c r="W10" s="45"/>
      <c r="X10" s="45"/>
      <c r="Y10" s="85" t="s">
        <v>13</v>
      </c>
      <c r="Z10" s="85"/>
      <c r="AA10" s="57"/>
      <c r="AB10" s="45"/>
      <c r="AC10" s="45"/>
      <c r="AD10" s="85" t="s">
        <v>13</v>
      </c>
      <c r="AE10" s="85"/>
      <c r="AF10" s="57"/>
      <c r="AG10" s="45"/>
      <c r="AH10" s="45"/>
    </row>
    <row r="11" spans="2:34" s="46" customFormat="1" x14ac:dyDescent="0.25">
      <c r="B11" s="49" t="s">
        <v>28</v>
      </c>
      <c r="C11" s="47" t="s">
        <v>29</v>
      </c>
      <c r="D11" s="48"/>
      <c r="E11" s="49" t="s">
        <v>28</v>
      </c>
      <c r="F11" s="50" t="s">
        <v>14</v>
      </c>
      <c r="G11" s="50" t="s">
        <v>29</v>
      </c>
      <c r="H11" s="51"/>
      <c r="I11" s="45"/>
      <c r="J11" s="49" t="s">
        <v>28</v>
      </c>
      <c r="K11" s="50" t="s">
        <v>14</v>
      </c>
      <c r="L11" s="50" t="s">
        <v>29</v>
      </c>
      <c r="M11" s="51"/>
      <c r="N11" s="45"/>
      <c r="O11" s="49" t="s">
        <v>28</v>
      </c>
      <c r="P11" s="50" t="s">
        <v>14</v>
      </c>
      <c r="Q11" s="50" t="s">
        <v>29</v>
      </c>
      <c r="R11" s="51"/>
      <c r="S11" s="45"/>
      <c r="T11" s="49" t="s">
        <v>28</v>
      </c>
      <c r="U11" s="50" t="s">
        <v>14</v>
      </c>
      <c r="V11" s="50" t="s">
        <v>29</v>
      </c>
      <c r="W11" s="51"/>
      <c r="X11" s="45"/>
      <c r="Y11" s="49" t="s">
        <v>28</v>
      </c>
      <c r="Z11" s="50" t="s">
        <v>14</v>
      </c>
      <c r="AA11" s="50" t="s">
        <v>29</v>
      </c>
      <c r="AB11" s="51"/>
      <c r="AC11" s="45"/>
      <c r="AD11" s="49" t="s">
        <v>28</v>
      </c>
      <c r="AE11" s="50" t="s">
        <v>14</v>
      </c>
      <c r="AF11" s="50" t="s">
        <v>29</v>
      </c>
      <c r="AG11" s="51"/>
      <c r="AH11" s="45"/>
    </row>
    <row r="12" spans="2:34" s="35" customFormat="1" x14ac:dyDescent="0.25">
      <c r="B12" s="52" t="s">
        <v>24</v>
      </c>
      <c r="C12" s="53">
        <v>10479.17</v>
      </c>
      <c r="E12" s="52" t="s">
        <v>50</v>
      </c>
      <c r="F12" s="55"/>
      <c r="G12" s="55"/>
      <c r="H12" s="56"/>
      <c r="I12" s="45"/>
      <c r="J12" s="52" t="s">
        <v>25</v>
      </c>
      <c r="K12" s="55">
        <f>(L9/360)*148</f>
        <v>0</v>
      </c>
      <c r="L12" s="55"/>
      <c r="M12" s="56"/>
      <c r="N12" s="45"/>
      <c r="O12" s="52" t="s">
        <v>26</v>
      </c>
      <c r="P12" s="55">
        <f>(Q9/360)*148</f>
        <v>0</v>
      </c>
      <c r="Q12" s="55"/>
      <c r="R12" s="56"/>
      <c r="S12" s="45"/>
      <c r="T12" s="52" t="s">
        <v>26</v>
      </c>
      <c r="U12" s="55">
        <f>V9</f>
        <v>0</v>
      </c>
      <c r="V12" s="55">
        <f>U12+Q12</f>
        <v>0</v>
      </c>
      <c r="W12" s="56"/>
      <c r="X12" s="45"/>
      <c r="Y12" s="52" t="s">
        <v>26</v>
      </c>
      <c r="Z12" s="55">
        <f>(AA9/365)*269</f>
        <v>0</v>
      </c>
      <c r="AA12" s="55">
        <f>Z12+V12</f>
        <v>0</v>
      </c>
      <c r="AB12" s="56"/>
      <c r="AC12" s="45"/>
      <c r="AD12" s="52" t="s">
        <v>27</v>
      </c>
      <c r="AE12" s="55"/>
      <c r="AF12" s="55"/>
      <c r="AG12" s="56"/>
      <c r="AH12" s="45"/>
    </row>
    <row r="13" spans="2:34" s="35" customFormat="1" x14ac:dyDescent="0.25">
      <c r="B13" s="52" t="s">
        <v>25</v>
      </c>
      <c r="C13" s="53">
        <v>10479.17</v>
      </c>
      <c r="E13" s="54" t="s">
        <v>51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26</v>
      </c>
      <c r="C14" s="53">
        <v>10479.17</v>
      </c>
      <c r="E14" s="54" t="s">
        <v>52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27</v>
      </c>
      <c r="C15" s="53">
        <v>10479.17</v>
      </c>
      <c r="E15" s="54" t="s">
        <v>53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42</v>
      </c>
      <c r="C16" s="53">
        <v>10479.17</v>
      </c>
      <c r="E16" s="54" t="s">
        <v>54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43</v>
      </c>
      <c r="C17" s="53">
        <v>10479.17</v>
      </c>
      <c r="E17" s="54" t="s">
        <v>55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44</v>
      </c>
      <c r="C18" s="53">
        <v>10479.17</v>
      </c>
      <c r="E18" s="54" t="s">
        <v>56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45</v>
      </c>
      <c r="C19" s="53">
        <v>10479.17</v>
      </c>
      <c r="E19" s="54" t="s">
        <v>57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46</v>
      </c>
      <c r="C20" s="53">
        <v>10479.17</v>
      </c>
      <c r="E20" s="54" t="s">
        <v>58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47</v>
      </c>
      <c r="C21" s="53">
        <v>10479.17</v>
      </c>
      <c r="E21" s="54" t="s">
        <v>59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48</v>
      </c>
      <c r="C22" s="53">
        <v>10479.17</v>
      </c>
      <c r="E22" s="54" t="s">
        <v>60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49</v>
      </c>
      <c r="C23" s="53">
        <v>10479.17</v>
      </c>
      <c r="E23" s="54" t="s">
        <v>61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31" spans="2:34" x14ac:dyDescent="0.25">
      <c r="C31" s="89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2020-11-04T18:57:35Z</dcterms:modified>
</cp:coreProperties>
</file>