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ãoMarcos\Desktop\CEMIG\"/>
    </mc:Choice>
  </mc:AlternateContent>
  <bookViews>
    <workbookView xWindow="0" yWindow="0" windowWidth="15345" windowHeight="4035"/>
  </bookViews>
  <sheets>
    <sheet name="Resumo do Contrato" sheetId="2" r:id="rId1"/>
    <sheet name="Resumo por item" sheetId="1" r:id="rId2"/>
    <sheet name="Cronograma" sheetId="4" r:id="rId3"/>
  </sheets>
  <calcPr calcId="152511" calcOnSave="0"/>
</workbook>
</file>

<file path=xl/calcChain.xml><?xml version="1.0" encoding="utf-8"?>
<calcChain xmlns="http://schemas.openxmlformats.org/spreadsheetml/2006/main">
  <c r="J7" i="4" l="1"/>
  <c r="C3" i="4"/>
  <c r="D11" i="4"/>
  <c r="D12" i="4"/>
  <c r="D13" i="4"/>
  <c r="D14" i="4"/>
  <c r="D15" i="4"/>
  <c r="D16" i="4"/>
  <c r="D17" i="4"/>
  <c r="D18" i="4"/>
  <c r="D19" i="4"/>
  <c r="D20" i="4"/>
  <c r="D21" i="4"/>
  <c r="D10" i="4"/>
  <c r="D22" i="4" l="1"/>
  <c r="D4" i="1"/>
  <c r="L22" i="4" l="1"/>
  <c r="K7" i="4"/>
  <c r="H16" i="4" l="1"/>
  <c r="H12" i="4"/>
  <c r="H11" i="4"/>
  <c r="H13" i="4"/>
  <c r="H14" i="4"/>
  <c r="H15" i="4"/>
  <c r="H17" i="4"/>
  <c r="H18" i="4"/>
  <c r="H19" i="4"/>
  <c r="H20" i="4"/>
  <c r="H21" i="4"/>
  <c r="F7" i="4" l="1"/>
  <c r="D7" i="4"/>
  <c r="C4" i="4"/>
  <c r="H10" i="4" l="1"/>
  <c r="G22" i="4" l="1"/>
  <c r="H22" i="4"/>
  <c r="M22" i="4" l="1"/>
  <c r="I12" i="2" l="1"/>
  <c r="H12" i="2"/>
  <c r="F12" i="2"/>
  <c r="G4" i="2" l="1"/>
  <c r="G12" i="2" s="1"/>
  <c r="E6" i="1" l="1"/>
  <c r="D6" i="1"/>
</calcChain>
</file>

<file path=xl/sharedStrings.xml><?xml version="1.0" encoding="utf-8"?>
<sst xmlns="http://schemas.openxmlformats.org/spreadsheetml/2006/main" count="80" uniqueCount="67">
  <si>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</si>
  <si>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</si>
  <si>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</si>
  <si>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</si>
  <si>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</si>
  <si>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</si>
  <si>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</si>
  <si>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</si>
  <si>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</si>
  <si>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 xml:space="preserve">Valor total do Contrato </t>
  </si>
  <si>
    <t>DESCRIÇÃO DO SERVIÇO</t>
  </si>
  <si>
    <t>VALOR GLOBAL MENSAL</t>
  </si>
  <si>
    <t>VALOR GLOBAL ANUAL</t>
  </si>
  <si>
    <t>SEI Nº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</si>
  <si>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</si>
  <si>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</si>
  <si>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</si>
  <si>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</si>
  <si>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</si>
  <si>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</si>
  <si>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</si>
  <si>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</si>
  <si>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</si>
  <si>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</si>
  <si>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</si>
  <si>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</si>
  <si>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2º</t>
  </si>
  <si>
    <t>3º</t>
  </si>
  <si>
    <t>19/02/2019 até 18/02/2020</t>
  </si>
  <si>
    <t>Nomeação Fiscal Titular e Substituto</t>
  </si>
  <si>
    <t xml:space="preserve">Prorrogação Vigência </t>
  </si>
  <si>
    <t>19/02/2020 até 18/02/2021</t>
  </si>
  <si>
    <t>23213.002801/2019-28</t>
  </si>
  <si>
    <t>23213.000401/2019-88</t>
  </si>
  <si>
    <t>23213.001887/2018-86</t>
  </si>
  <si>
    <t>Fornecimento de energia elétrica regulada pela Cemig D ao Consumidor.</t>
  </si>
  <si>
    <t>CONTRATO 01/2018</t>
  </si>
  <si>
    <t>FEVEREIRO</t>
  </si>
  <si>
    <t>MARÇO</t>
  </si>
  <si>
    <t xml:space="preserve">ABRIL </t>
  </si>
  <si>
    <t>AGOSTO</t>
  </si>
  <si>
    <t xml:space="preserve">MAIO </t>
  </si>
  <si>
    <t xml:space="preserve">JUNHO </t>
  </si>
  <si>
    <t xml:space="preserve">JULHO </t>
  </si>
  <si>
    <t>SETEMBRO</t>
  </si>
  <si>
    <t xml:space="preserve">OUTUBRO </t>
  </si>
  <si>
    <t>NOVEMBRO</t>
  </si>
  <si>
    <t xml:space="preserve">DEZEMBRO </t>
  </si>
  <si>
    <t>JANEIRO</t>
  </si>
  <si>
    <t>Termo Aditivo Nº 01/2018 - Prorrogação Vigência</t>
  </si>
  <si>
    <t>Contrato Nº 01/2018/OPT</t>
  </si>
  <si>
    <t>Portaria 51 de 21 de Fevereiro de 2019</t>
  </si>
  <si>
    <t>Valor Inicial do Contrato (Cláusula 15ª)</t>
  </si>
  <si>
    <t xml:space="preserve">Termo Aditivo Nº 01/2019 </t>
  </si>
  <si>
    <t>Data Assinatura</t>
  </si>
  <si>
    <t>19/02 a 18/03</t>
  </si>
  <si>
    <t>19/03 a 18/04</t>
  </si>
  <si>
    <t>19/04 a 18/05</t>
  </si>
  <si>
    <t>19/05 a 18/06</t>
  </si>
  <si>
    <t>19/06 a 18/07</t>
  </si>
  <si>
    <t>19/07 a 18/08</t>
  </si>
  <si>
    <t>19/08 a 18/09</t>
  </si>
  <si>
    <t>19/09 a 18/10</t>
  </si>
  <si>
    <t>19/10 a 18/11</t>
  </si>
  <si>
    <t>19/11 a 18/12</t>
  </si>
  <si>
    <t>19/12 a 18/01</t>
  </si>
  <si>
    <t>19/01 a 18/02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</si>
</sst>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4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1" xfId="1" applyFont="1" applyBorder="1"/>
    <xf numFmtId="0" fontId="11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44" fontId="0" fillId="0" borderId="4" xfId="1" applyFont="1" applyBorder="1"/>
    <xf numFmtId="44" fontId="2" fillId="0" borderId="4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4" fontId="0" fillId="0" borderId="8" xfId="1" applyFont="1" applyBorder="1"/>
    <xf numFmtId="0" fontId="0" fillId="0" borderId="9" xfId="0" applyBorder="1" applyAlignment="1"/>
    <xf numFmtId="44" fontId="2" fillId="0" borderId="9" xfId="1" applyFont="1" applyBorder="1" applyAlignment="1">
      <alignment horizontal="center" vertical="center"/>
    </xf>
    <xf numFmtId="0" fontId="0" fillId="0" borderId="9" xfId="0" applyBorder="1"/>
    <xf numFmtId="0" fontId="2" fillId="0" borderId="10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44" fontId="0" fillId="0" borderId="10" xfId="1" applyFont="1" applyBorder="1"/>
    <xf numFmtId="44" fontId="0" fillId="0" borderId="9" xfId="0" applyNumberFormat="1" applyBorder="1" applyAlignment="1"/>
    <xf numFmtId="44" fontId="2" fillId="0" borderId="10" xfId="1" applyFont="1" applyBorder="1" applyAlignment="1">
      <alignment horizontal="center" vertical="center"/>
    </xf>
    <xf numFmtId="44" fontId="2" fillId="0" borderId="9" xfId="1" applyFont="1" applyBorder="1" applyAlignment="1">
      <alignment horizontal="center" vertical="center" wrapText="1"/>
    </xf>
    <xf numFmtId="164" fontId="0" fillId="0" borderId="9" xfId="0" applyNumberFormat="1" applyBorder="1"/>
    <xf numFmtId="14" fontId="0" fillId="0" borderId="9" xfId="0" applyNumberFormat="1" applyBorder="1"/>
    <xf numFmtId="0" fontId="2" fillId="4" borderId="3" xfId="0" applyFont="1" applyFill="1" applyBorder="1" applyAlignment="1">
      <alignment horizontal="center" vertical="center" wrapText="1"/>
    </xf>
    <xf numFmtId="164" fontId="0" fillId="4" borderId="3" xfId="0" applyNumberFormat="1" applyFill="1" applyBorder="1"/>
    <xf numFmtId="44" fontId="0" fillId="5" borderId="15" xfId="1" applyNumberFormat="1" applyFont="1" applyFill="1" applyBorder="1"/>
    <xf numFmtId="44" fontId="0" fillId="0" borderId="16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4" fontId="0" fillId="0" borderId="2" xfId="1" applyFont="1" applyBorder="1" applyAlignment="1">
      <alignment vertical="center"/>
    </xf>
    <xf numFmtId="44" fontId="0" fillId="0" borderId="1" xfId="0" applyNumberFormat="1" applyBorder="1"/>
    <xf numFmtId="164" fontId="14" fillId="7" borderId="0" xfId="0" applyNumberFormat="1" applyFont="1" applyFill="1" applyBorder="1" applyAlignment="1">
      <alignment horizontal="right"/>
    </xf>
    <xf numFmtId="0" fontId="13" fillId="8" borderId="0" xfId="0" applyFont="1" applyFill="1" applyBorder="1" applyAlignment="1">
      <alignment horizontal="left"/>
    </xf>
    <xf numFmtId="164" fontId="0" fillId="0" borderId="1" xfId="0" applyNumberFormat="1" applyBorder="1"/>
    <xf numFmtId="0" fontId="0" fillId="0" borderId="13" xfId="0" applyBorder="1"/>
    <xf numFmtId="0" fontId="7" fillId="3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4" fontId="2" fillId="5" borderId="15" xfId="1" applyFont="1" applyFill="1" applyBorder="1" applyAlignment="1">
      <alignment horizontal="center" vertical="center" wrapText="1"/>
    </xf>
    <xf numFmtId="44" fontId="12" fillId="0" borderId="1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44" fontId="12" fillId="0" borderId="12" xfId="1" applyFont="1" applyFill="1" applyBorder="1" applyAlignment="1">
      <alignment horizontal="center" vertical="center"/>
    </xf>
    <xf numFmtId="44" fontId="12" fillId="0" borderId="14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8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4" fontId="12" fillId="0" borderId="5" xfId="1" applyFont="1" applyFill="1" applyBorder="1" applyAlignment="1">
      <alignment horizontal="center" vertical="center"/>
    </xf>
    <xf numFmtId="44" fontId="12" fillId="0" borderId="6" xfId="1" applyFont="1" applyFill="1" applyBorder="1" applyAlignment="1">
      <alignment horizontal="center" vertical="center"/>
    </xf>
    <xf numFmtId="44" fontId="12" fillId="0" borderId="7" xfId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showGridLines="0" tabSelected="1" workbookViewId="0">
      <selection activeCell="B4" sqref="B4"/>
    </sheetView>
  </sheetViews>
  <sheetFormatPr defaultRowHeight="15" x14ac:dyDescent="0.25"/>
  <cols>
    <col min="1" max="1" width="4.5703125" style="1" customWidth="1"/>
    <col min="2" max="2" width="38.7109375" style="1" bestFit="1" customWidth="1"/>
    <col min="3" max="3" width="25.85546875" style="1" bestFit="1" customWidth="1"/>
    <col min="4" max="4" width="40.28515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0.42578125" style="1" bestFit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.75" x14ac:dyDescent="0.3">
      <c r="D1" s="2" t="s">
        <v>2</v>
      </c>
    </row>
    <row r="3" spans="2:12" ht="15.75" x14ac:dyDescent="0.25">
      <c r="B3" s="39" t="s">
        <v>50</v>
      </c>
      <c r="C3" s="115" t="s">
        <v>54</v>
      </c>
      <c r="D3" s="36" t="s">
        <v>3</v>
      </c>
      <c r="E3" s="36" t="s">
        <v>4</v>
      </c>
      <c r="F3" s="36" t="s">
        <v>5</v>
      </c>
      <c r="G3" s="36" t="s">
        <v>6</v>
      </c>
      <c r="H3" s="37" t="s">
        <v>7</v>
      </c>
      <c r="I3" s="38" t="s">
        <v>8</v>
      </c>
      <c r="J3" s="36" t="s">
        <v>13</v>
      </c>
      <c r="K3" s="90"/>
      <c r="L3" s="90"/>
    </row>
    <row r="4" spans="2:12" x14ac:dyDescent="0.25">
      <c r="B4" s="26" t="s">
        <v>52</v>
      </c>
      <c r="C4" s="26"/>
      <c r="D4" s="23"/>
      <c r="E4" s="27" t="s">
        <v>28</v>
      </c>
      <c r="F4" s="23">
        <v>392000</v>
      </c>
      <c r="G4" s="23">
        <f>F4/12</f>
        <v>32666.666666666668</v>
      </c>
      <c r="H4" s="24"/>
      <c r="I4" s="25"/>
      <c r="J4" s="27" t="s">
        <v>34</v>
      </c>
      <c r="K4" s="6"/>
    </row>
    <row r="5" spans="2:12" x14ac:dyDescent="0.25">
      <c r="B5" s="26" t="s">
        <v>51</v>
      </c>
      <c r="C5" s="26"/>
      <c r="D5" s="23" t="s">
        <v>29</v>
      </c>
      <c r="E5" s="22"/>
      <c r="F5" s="23"/>
      <c r="G5" s="23"/>
      <c r="H5" s="24"/>
      <c r="I5" s="25"/>
      <c r="J5" s="22" t="s">
        <v>33</v>
      </c>
      <c r="K5" s="6"/>
    </row>
    <row r="6" spans="2:12" x14ac:dyDescent="0.25">
      <c r="B6" s="89" t="s">
        <v>53</v>
      </c>
      <c r="C6" s="114">
        <v>43819</v>
      </c>
      <c r="D6" s="23" t="s">
        <v>30</v>
      </c>
      <c r="E6" s="22" t="s">
        <v>31</v>
      </c>
      <c r="F6" s="23"/>
      <c r="G6" s="23"/>
      <c r="H6" s="24"/>
      <c r="I6" s="25"/>
      <c r="J6" s="80" t="s">
        <v>32</v>
      </c>
      <c r="K6" s="6"/>
    </row>
    <row r="7" spans="2:12" x14ac:dyDescent="0.25">
      <c r="B7" s="26"/>
      <c r="C7" s="26"/>
      <c r="D7" s="23"/>
      <c r="E7" s="27"/>
      <c r="F7" s="23"/>
      <c r="G7" s="23"/>
      <c r="H7" s="24"/>
      <c r="I7" s="25"/>
      <c r="J7" s="27"/>
      <c r="K7" s="6"/>
    </row>
    <row r="8" spans="2:12" x14ac:dyDescent="0.25">
      <c r="B8" s="26"/>
      <c r="C8" s="26"/>
      <c r="D8" s="23"/>
      <c r="E8" s="27"/>
      <c r="F8" s="23"/>
      <c r="G8" s="23"/>
      <c r="H8" s="24"/>
      <c r="I8" s="25"/>
      <c r="J8" s="28"/>
      <c r="K8" s="6"/>
    </row>
    <row r="9" spans="2:12" x14ac:dyDescent="0.25">
      <c r="B9" s="26"/>
      <c r="C9" s="26"/>
      <c r="D9" s="23"/>
      <c r="E9" s="27"/>
      <c r="F9" s="23"/>
      <c r="G9" s="23"/>
      <c r="H9" s="24"/>
      <c r="I9" s="25"/>
      <c r="J9" s="27"/>
      <c r="K9" s="6"/>
    </row>
    <row r="10" spans="2:12" x14ac:dyDescent="0.25">
      <c r="B10" s="26"/>
      <c r="C10" s="26"/>
      <c r="D10" s="23"/>
      <c r="E10" s="22"/>
      <c r="F10" s="23"/>
      <c r="G10" s="23"/>
      <c r="H10" s="24"/>
      <c r="I10" s="25"/>
      <c r="J10" s="22"/>
      <c r="K10" s="6"/>
      <c r="L10" s="7"/>
    </row>
    <row r="11" spans="2:12" x14ac:dyDescent="0.25">
      <c r="B11" s="26"/>
      <c r="C11" s="26"/>
      <c r="D11" s="23"/>
      <c r="E11" s="22"/>
      <c r="F11" s="23"/>
      <c r="G11" s="23"/>
      <c r="H11" s="24"/>
      <c r="I11" s="25"/>
      <c r="J11" s="22"/>
      <c r="K11" s="6"/>
      <c r="L11" s="7"/>
    </row>
    <row r="12" spans="2:12" x14ac:dyDescent="0.25">
      <c r="B12" s="29" t="s">
        <v>9</v>
      </c>
      <c r="C12" s="29"/>
      <c r="D12" s="30"/>
      <c r="E12" s="31"/>
      <c r="F12" s="32">
        <f>SUM(F4:F11)</f>
        <v>392000</v>
      </c>
      <c r="G12" s="32">
        <f>SUM(G4:G11)</f>
        <v>32666.666666666668</v>
      </c>
      <c r="H12" s="33">
        <f>SUM(H4:H11)</f>
        <v>0</v>
      </c>
      <c r="I12" s="34">
        <f>SUM(I4:I11)</f>
        <v>0</v>
      </c>
      <c r="J12" s="31"/>
      <c r="K12" s="8"/>
    </row>
    <row r="13" spans="2:12" x14ac:dyDescent="0.25">
      <c r="D13" s="9"/>
      <c r="F13" s="9"/>
      <c r="G13" s="9"/>
      <c r="H13" s="10"/>
      <c r="I13" s="11"/>
    </row>
    <row r="14" spans="2:12" x14ac:dyDescent="0.25">
      <c r="F14" s="9"/>
      <c r="G14" s="13"/>
      <c r="H14" s="21"/>
    </row>
    <row r="15" spans="2:12" x14ac:dyDescent="0.25">
      <c r="F15" s="20"/>
      <c r="H15" s="21"/>
      <c r="K15" s="12"/>
    </row>
    <row r="16" spans="2:12" x14ac:dyDescent="0.25">
      <c r="F16" s="19"/>
      <c r="H16" s="21"/>
    </row>
    <row r="17" spans="6:8" x14ac:dyDescent="0.25">
      <c r="F17" s="13"/>
      <c r="H17" s="21"/>
    </row>
    <row r="18" spans="6:8" x14ac:dyDescent="0.25">
      <c r="H18" s="21"/>
    </row>
  </sheetData>
  <mergeCells count="1">
    <mergeCell ref="K3:L3"/>
  </mergeCells>
  <conditionalFormatting sqref="D1:D1048576">
    <cfRule type="containsText" dxfId="1" priority="11" operator="containsText" text="acréscimo">
      <formula>NOT(ISERROR(SEARCH("acréscimo",D1)))</formula>
    </cfRule>
    <cfRule type="containsText" dxfId="0" priority="12" operator="containsText" text="supressão">
      <formula>NOT(ISERROR(SEARCH("supressão",D1)))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"/>
  <sheetViews>
    <sheetView showGridLines="0" zoomScale="90" zoomScaleNormal="90" workbookViewId="0">
      <selection activeCell="B2" sqref="B2:E2"/>
    </sheetView>
  </sheetViews>
  <sheetFormatPr defaultRowHeight="15" x14ac:dyDescent="0.25"/>
  <cols>
    <col min="2" max="2" width="5.28515625" bestFit="1" customWidth="1"/>
    <col min="3" max="3" width="38.28515625" bestFit="1" customWidth="1"/>
    <col min="4" max="5" width="15.85546875" customWidth="1"/>
    <col min="6" max="6" width="9.5703125" bestFit="1" customWidth="1"/>
    <col min="7" max="7" width="15.28515625" bestFit="1" customWidth="1"/>
  </cols>
  <sheetData>
    <row r="1" spans="2:5" ht="15.75" thickBot="1" x14ac:dyDescent="0.3"/>
    <row r="2" spans="2:5" ht="15.75" thickBot="1" x14ac:dyDescent="0.3">
      <c r="B2" s="91" t="s">
        <v>36</v>
      </c>
      <c r="C2" s="91"/>
      <c r="D2" s="91"/>
      <c r="E2" s="91"/>
    </row>
    <row r="3" spans="2:5" ht="30.75" thickBot="1" x14ac:dyDescent="0.3">
      <c r="B3" s="17" t="s">
        <v>0</v>
      </c>
      <c r="C3" s="18" t="s">
        <v>10</v>
      </c>
      <c r="D3" s="18" t="s">
        <v>11</v>
      </c>
      <c r="E3" s="18" t="s">
        <v>12</v>
      </c>
    </row>
    <row r="4" spans="2:5" ht="30.75" thickBot="1" x14ac:dyDescent="0.3">
      <c r="B4" s="81">
        <v>1</v>
      </c>
      <c r="C4" s="82" t="s">
        <v>35</v>
      </c>
      <c r="D4" s="83">
        <f>E4/12</f>
        <v>32666.666666666668</v>
      </c>
      <c r="E4" s="83">
        <v>392000</v>
      </c>
    </row>
    <row r="5" spans="2:5" ht="15.75" thickBot="1" x14ac:dyDescent="0.3">
      <c r="B5" s="14"/>
      <c r="C5" s="15"/>
      <c r="D5" s="16"/>
      <c r="E5" s="16"/>
    </row>
    <row r="6" spans="2:5" ht="15.75" thickBot="1" x14ac:dyDescent="0.3">
      <c r="B6" s="92" t="s">
        <v>1</v>
      </c>
      <c r="C6" s="92"/>
      <c r="D6" s="16">
        <f>SUM(D4:D5)</f>
        <v>32666.666666666668</v>
      </c>
      <c r="E6" s="16">
        <f>SUM(E4:E5)</f>
        <v>392000</v>
      </c>
    </row>
    <row r="7" spans="2:5" ht="14.25" customHeight="1" x14ac:dyDescent="0.25"/>
  </sheetData>
  <mergeCells count="2">
    <mergeCell ref="B2:E2"/>
    <mergeCell ref="B6:C6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zoomScale="110" zoomScaleNormal="110" workbookViewId="0">
      <pane xSplit="2" topLeftCell="C1" activePane="topRight" state="frozen"/>
      <selection pane="topRight" activeCell="A2" sqref="A2"/>
    </sheetView>
  </sheetViews>
  <sheetFormatPr defaultRowHeight="15" x14ac:dyDescent="0.25"/>
  <cols>
    <col min="1" max="1" width="11.28515625" style="53" bestFit="1" customWidth="1"/>
    <col min="2" max="2" width="10.85546875" style="79" bestFit="1" customWidth="1"/>
    <col min="3" max="3" width="11.42578125" style="53" customWidth="1"/>
    <col min="4" max="4" width="17.85546875" style="53" customWidth="1"/>
    <col min="5" max="5" width="19.140625" style="53" customWidth="1"/>
    <col min="6" max="6" width="13.85546875" style="53" customWidth="1"/>
    <col min="7" max="8" width="15.28515625" style="53" customWidth="1"/>
    <col min="9" max="9" width="16" style="53" customWidth="1"/>
    <col min="10" max="10" width="16.7109375" style="35" customWidth="1"/>
    <col min="11" max="11" width="13.85546875" style="53" customWidth="1"/>
    <col min="12" max="13" width="15.28515625" style="53" customWidth="1"/>
    <col min="14" max="14" width="16" style="53" customWidth="1"/>
    <col min="15" max="15" width="16.7109375" style="35" customWidth="1"/>
    <col min="16" max="16384" width="9.140625" style="53"/>
  </cols>
  <sheetData>
    <row r="1" spans="1:15" s="40" customFormat="1" x14ac:dyDescent="0.25">
      <c r="B1" s="76"/>
      <c r="J1" s="54"/>
      <c r="O1" s="54"/>
    </row>
    <row r="2" spans="1:15" s="40" customFormat="1" x14ac:dyDescent="0.25">
      <c r="B2" s="76"/>
    </row>
    <row r="3" spans="1:15" s="41" customFormat="1" x14ac:dyDescent="0.25">
      <c r="B3" s="77"/>
      <c r="C3" s="106" t="str">
        <f>'Resumo do Contrato'!B3</f>
        <v>Contrato Nº 01/2018/OPT</v>
      </c>
      <c r="D3" s="106"/>
      <c r="E3" s="107"/>
      <c r="F3" s="103" t="s">
        <v>49</v>
      </c>
      <c r="G3" s="104"/>
      <c r="H3" s="104"/>
      <c r="I3" s="105"/>
      <c r="J3" s="93" t="s">
        <v>16</v>
      </c>
      <c r="K3" s="111"/>
      <c r="L3" s="104"/>
      <c r="M3" s="104"/>
      <c r="N3" s="112"/>
      <c r="O3" s="93" t="s">
        <v>16</v>
      </c>
    </row>
    <row r="4" spans="1:15" s="41" customFormat="1" x14ac:dyDescent="0.25">
      <c r="B4" s="77"/>
      <c r="C4" s="101" t="str">
        <f>'Resumo do Contrato'!E4</f>
        <v>19/02/2019 até 18/02/2020</v>
      </c>
      <c r="D4" s="101"/>
      <c r="E4" s="102"/>
      <c r="F4" s="103" t="s">
        <v>31</v>
      </c>
      <c r="G4" s="104"/>
      <c r="H4" s="104"/>
      <c r="I4" s="105"/>
      <c r="J4" s="93"/>
      <c r="K4" s="111"/>
      <c r="L4" s="104"/>
      <c r="M4" s="104"/>
      <c r="N4" s="112"/>
      <c r="O4" s="93"/>
    </row>
    <row r="5" spans="1:15" s="41" customFormat="1" x14ac:dyDescent="0.25">
      <c r="B5" s="77"/>
      <c r="C5" s="106"/>
      <c r="D5" s="106"/>
      <c r="E5" s="107"/>
      <c r="F5" s="103"/>
      <c r="G5" s="104"/>
      <c r="H5" s="104"/>
      <c r="I5" s="105"/>
      <c r="J5" s="93"/>
      <c r="K5" s="111"/>
      <c r="L5" s="104"/>
      <c r="M5" s="104"/>
      <c r="N5" s="112"/>
      <c r="O5" s="93"/>
    </row>
    <row r="6" spans="1:15" s="43" customFormat="1" ht="30" x14ac:dyDescent="0.25">
      <c r="B6" s="77"/>
      <c r="C6" s="98"/>
      <c r="D6" s="42" t="s">
        <v>19</v>
      </c>
      <c r="E6" s="59" t="s">
        <v>24</v>
      </c>
      <c r="F6" s="64" t="s">
        <v>14</v>
      </c>
      <c r="G6" s="42" t="s">
        <v>15</v>
      </c>
      <c r="H6" s="42" t="s">
        <v>25</v>
      </c>
      <c r="I6" s="65" t="s">
        <v>18</v>
      </c>
      <c r="J6" s="93"/>
      <c r="K6" s="56" t="s">
        <v>14</v>
      </c>
      <c r="L6" s="42" t="s">
        <v>15</v>
      </c>
      <c r="M6" s="42" t="s">
        <v>25</v>
      </c>
      <c r="N6" s="72" t="s">
        <v>18</v>
      </c>
      <c r="O6" s="93"/>
    </row>
    <row r="7" spans="1:15" s="41" customFormat="1" x14ac:dyDescent="0.25">
      <c r="B7" s="77"/>
      <c r="C7" s="98"/>
      <c r="D7" s="44">
        <f>E7/12</f>
        <v>32666.666666666668</v>
      </c>
      <c r="E7" s="60">
        <v>392000</v>
      </c>
      <c r="F7" s="66">
        <f>G7/12</f>
        <v>32666.666666666668</v>
      </c>
      <c r="G7" s="60">
        <v>392000</v>
      </c>
      <c r="H7" s="44">
        <v>0</v>
      </c>
      <c r="I7" s="60">
        <v>392000</v>
      </c>
      <c r="J7" s="74">
        <f>I7+E7</f>
        <v>784000</v>
      </c>
      <c r="K7" s="57">
        <f>L7/12</f>
        <v>0</v>
      </c>
      <c r="L7" s="44"/>
      <c r="M7" s="44"/>
      <c r="N7" s="73"/>
      <c r="O7" s="74"/>
    </row>
    <row r="8" spans="1:15" s="41" customFormat="1" x14ac:dyDescent="0.25">
      <c r="B8" s="77"/>
      <c r="C8" s="99" t="s">
        <v>20</v>
      </c>
      <c r="D8" s="99"/>
      <c r="E8" s="61"/>
      <c r="F8" s="100" t="s">
        <v>20</v>
      </c>
      <c r="G8" s="99"/>
      <c r="H8" s="45"/>
      <c r="I8" s="67"/>
      <c r="J8" s="75"/>
      <c r="K8" s="113" t="s">
        <v>20</v>
      </c>
      <c r="L8" s="99"/>
      <c r="M8" s="45"/>
      <c r="N8" s="46"/>
      <c r="O8" s="75"/>
    </row>
    <row r="9" spans="1:15" s="51" customFormat="1" x14ac:dyDescent="0.25">
      <c r="B9" s="78"/>
      <c r="C9" s="47" t="s">
        <v>21</v>
      </c>
      <c r="D9" s="48" t="s">
        <v>22</v>
      </c>
      <c r="E9" s="62"/>
      <c r="F9" s="68" t="s">
        <v>21</v>
      </c>
      <c r="G9" s="49" t="s">
        <v>17</v>
      </c>
      <c r="H9" s="49" t="s">
        <v>22</v>
      </c>
      <c r="I9" s="69"/>
      <c r="J9" s="75"/>
      <c r="K9" s="58" t="s">
        <v>21</v>
      </c>
      <c r="L9" s="49" t="s">
        <v>17</v>
      </c>
      <c r="M9" s="49" t="s">
        <v>22</v>
      </c>
      <c r="N9" s="50"/>
      <c r="O9" s="75"/>
    </row>
    <row r="10" spans="1:15" s="41" customFormat="1" ht="15" customHeight="1" x14ac:dyDescent="0.25">
      <c r="A10" s="86" t="s">
        <v>55</v>
      </c>
      <c r="B10" s="85" t="s">
        <v>37</v>
      </c>
      <c r="C10" s="94" t="s">
        <v>23</v>
      </c>
      <c r="D10" s="44">
        <f>$E$7/12</f>
        <v>32666.666666666668</v>
      </c>
      <c r="E10" s="63"/>
      <c r="F10" s="95" t="s">
        <v>26</v>
      </c>
      <c r="G10" s="55">
        <v>0</v>
      </c>
      <c r="H10" s="55">
        <f>G10+D10</f>
        <v>32666.666666666668</v>
      </c>
      <c r="I10" s="70"/>
      <c r="J10" s="75"/>
      <c r="K10" s="108" t="s">
        <v>27</v>
      </c>
      <c r="L10" s="55"/>
      <c r="M10" s="55"/>
      <c r="N10" s="52"/>
      <c r="O10" s="75"/>
    </row>
    <row r="11" spans="1:15" s="41" customFormat="1" ht="15" customHeight="1" x14ac:dyDescent="0.25">
      <c r="A11" s="86" t="s">
        <v>56</v>
      </c>
      <c r="B11" s="85" t="s">
        <v>38</v>
      </c>
      <c r="C11" s="94"/>
      <c r="D11" s="44">
        <f t="shared" ref="D11:D21" si="0">$E$7/12</f>
        <v>32666.666666666668</v>
      </c>
      <c r="E11" s="63"/>
      <c r="F11" s="96"/>
      <c r="G11" s="55">
        <v>0</v>
      </c>
      <c r="H11" s="55">
        <f t="shared" ref="H11:H21" si="1">G11+D11</f>
        <v>32666.666666666668</v>
      </c>
      <c r="I11" s="71"/>
      <c r="J11" s="75"/>
      <c r="K11" s="109"/>
      <c r="L11" s="55"/>
      <c r="M11" s="55"/>
      <c r="N11" s="52"/>
      <c r="O11" s="75"/>
    </row>
    <row r="12" spans="1:15" s="41" customFormat="1" ht="15" customHeight="1" x14ac:dyDescent="0.25">
      <c r="A12" s="86" t="s">
        <v>57</v>
      </c>
      <c r="B12" s="85" t="s">
        <v>39</v>
      </c>
      <c r="C12" s="94"/>
      <c r="D12" s="44">
        <f t="shared" si="0"/>
        <v>32666.666666666668</v>
      </c>
      <c r="E12" s="63"/>
      <c r="F12" s="96"/>
      <c r="G12" s="55">
        <v>0</v>
      </c>
      <c r="H12" s="55">
        <f>G12+D12</f>
        <v>32666.666666666668</v>
      </c>
      <c r="I12" s="71"/>
      <c r="J12" s="75"/>
      <c r="K12" s="109"/>
      <c r="L12" s="55"/>
      <c r="M12" s="55"/>
      <c r="N12" s="52"/>
      <c r="O12" s="75"/>
    </row>
    <row r="13" spans="1:15" s="41" customFormat="1" ht="15" customHeight="1" x14ac:dyDescent="0.25">
      <c r="A13" s="86" t="s">
        <v>58</v>
      </c>
      <c r="B13" s="85" t="s">
        <v>41</v>
      </c>
      <c r="C13" s="94"/>
      <c r="D13" s="44">
        <f t="shared" si="0"/>
        <v>32666.666666666668</v>
      </c>
      <c r="E13" s="63"/>
      <c r="F13" s="96"/>
      <c r="G13" s="55">
        <v>0</v>
      </c>
      <c r="H13" s="55">
        <f t="shared" si="1"/>
        <v>32666.666666666668</v>
      </c>
      <c r="I13" s="70"/>
      <c r="J13" s="75"/>
      <c r="K13" s="109"/>
      <c r="L13" s="55"/>
      <c r="M13" s="55"/>
      <c r="N13" s="52"/>
      <c r="O13" s="75"/>
    </row>
    <row r="14" spans="1:15" s="41" customFormat="1" ht="15" customHeight="1" x14ac:dyDescent="0.25">
      <c r="A14" s="86" t="s">
        <v>59</v>
      </c>
      <c r="B14" s="85" t="s">
        <v>42</v>
      </c>
      <c r="C14" s="94"/>
      <c r="D14" s="44">
        <f t="shared" si="0"/>
        <v>32666.666666666668</v>
      </c>
      <c r="E14" s="63"/>
      <c r="F14" s="96"/>
      <c r="G14" s="55">
        <v>0</v>
      </c>
      <c r="H14" s="55">
        <f t="shared" si="1"/>
        <v>32666.666666666668</v>
      </c>
      <c r="I14" s="70"/>
      <c r="J14" s="75"/>
      <c r="K14" s="109"/>
      <c r="L14" s="55"/>
      <c r="M14" s="55"/>
      <c r="N14" s="52"/>
      <c r="O14" s="75"/>
    </row>
    <row r="15" spans="1:15" s="41" customFormat="1" ht="15" customHeight="1" x14ac:dyDescent="0.25">
      <c r="A15" s="86" t="s">
        <v>60</v>
      </c>
      <c r="B15" s="85" t="s">
        <v>43</v>
      </c>
      <c r="C15" s="94"/>
      <c r="D15" s="44">
        <f t="shared" si="0"/>
        <v>32666.666666666668</v>
      </c>
      <c r="E15" s="63"/>
      <c r="F15" s="96"/>
      <c r="G15" s="55">
        <v>0</v>
      </c>
      <c r="H15" s="55">
        <f t="shared" si="1"/>
        <v>32666.666666666668</v>
      </c>
      <c r="I15" s="70"/>
      <c r="J15" s="75"/>
      <c r="K15" s="109"/>
      <c r="L15" s="55"/>
      <c r="M15" s="55"/>
      <c r="N15" s="52"/>
      <c r="O15" s="75"/>
    </row>
    <row r="16" spans="1:15" s="41" customFormat="1" ht="15" customHeight="1" x14ac:dyDescent="0.25">
      <c r="A16" s="86" t="s">
        <v>61</v>
      </c>
      <c r="B16" s="85" t="s">
        <v>40</v>
      </c>
      <c r="C16" s="94"/>
      <c r="D16" s="44">
        <f t="shared" si="0"/>
        <v>32666.666666666668</v>
      </c>
      <c r="E16" s="63"/>
      <c r="F16" s="96"/>
      <c r="G16" s="55">
        <v>0</v>
      </c>
      <c r="H16" s="55">
        <f>G16+D16</f>
        <v>32666.666666666668</v>
      </c>
      <c r="I16" s="70"/>
      <c r="J16" s="75"/>
      <c r="K16" s="109"/>
      <c r="L16" s="55"/>
      <c r="M16" s="55"/>
      <c r="N16" s="52"/>
      <c r="O16" s="75"/>
    </row>
    <row r="17" spans="1:15" s="41" customFormat="1" ht="15" customHeight="1" x14ac:dyDescent="0.25">
      <c r="A17" s="86" t="s">
        <v>62</v>
      </c>
      <c r="B17" s="85" t="s">
        <v>44</v>
      </c>
      <c r="C17" s="94"/>
      <c r="D17" s="44">
        <f t="shared" si="0"/>
        <v>32666.666666666668</v>
      </c>
      <c r="E17" s="63"/>
      <c r="F17" s="96"/>
      <c r="G17" s="55">
        <v>0</v>
      </c>
      <c r="H17" s="55">
        <f t="shared" si="1"/>
        <v>32666.666666666668</v>
      </c>
      <c r="I17" s="70"/>
      <c r="J17" s="75"/>
      <c r="K17" s="109"/>
      <c r="L17" s="55"/>
      <c r="M17" s="55"/>
      <c r="N17" s="52"/>
      <c r="O17" s="75"/>
    </row>
    <row r="18" spans="1:15" s="41" customFormat="1" ht="15" customHeight="1" x14ac:dyDescent="0.25">
      <c r="A18" s="86" t="s">
        <v>63</v>
      </c>
      <c r="B18" s="85" t="s">
        <v>45</v>
      </c>
      <c r="C18" s="94"/>
      <c r="D18" s="44">
        <f t="shared" si="0"/>
        <v>32666.666666666668</v>
      </c>
      <c r="E18" s="63"/>
      <c r="F18" s="96"/>
      <c r="G18" s="55">
        <v>0</v>
      </c>
      <c r="H18" s="55">
        <f t="shared" si="1"/>
        <v>32666.666666666668</v>
      </c>
      <c r="I18" s="70"/>
      <c r="J18" s="75"/>
      <c r="K18" s="109"/>
      <c r="L18" s="55"/>
      <c r="M18" s="55"/>
      <c r="N18" s="52"/>
      <c r="O18" s="75"/>
    </row>
    <row r="19" spans="1:15" s="41" customFormat="1" ht="15" customHeight="1" x14ac:dyDescent="0.25">
      <c r="A19" s="86" t="s">
        <v>64</v>
      </c>
      <c r="B19" s="85" t="s">
        <v>46</v>
      </c>
      <c r="C19" s="94"/>
      <c r="D19" s="44">
        <f t="shared" si="0"/>
        <v>32666.666666666668</v>
      </c>
      <c r="E19" s="63"/>
      <c r="F19" s="96"/>
      <c r="G19" s="55">
        <v>0</v>
      </c>
      <c r="H19" s="55">
        <f t="shared" si="1"/>
        <v>32666.666666666668</v>
      </c>
      <c r="I19" s="70"/>
      <c r="J19" s="75"/>
      <c r="K19" s="109"/>
      <c r="L19" s="55"/>
      <c r="M19" s="55"/>
      <c r="N19" s="52"/>
      <c r="O19" s="75"/>
    </row>
    <row r="20" spans="1:15" s="41" customFormat="1" ht="15" customHeight="1" x14ac:dyDescent="0.25">
      <c r="A20" s="86" t="s">
        <v>65</v>
      </c>
      <c r="B20" s="85" t="s">
        <v>47</v>
      </c>
      <c r="C20" s="94"/>
      <c r="D20" s="44">
        <f t="shared" si="0"/>
        <v>32666.666666666668</v>
      </c>
      <c r="E20" s="63"/>
      <c r="F20" s="97"/>
      <c r="G20" s="55">
        <v>0</v>
      </c>
      <c r="H20" s="55">
        <f t="shared" si="1"/>
        <v>32666.666666666668</v>
      </c>
      <c r="I20" s="70"/>
      <c r="J20" s="75"/>
      <c r="K20" s="109"/>
      <c r="L20" s="55"/>
      <c r="M20" s="55"/>
      <c r="N20" s="52"/>
      <c r="O20" s="75"/>
    </row>
    <row r="21" spans="1:15" s="41" customFormat="1" ht="15" customHeight="1" x14ac:dyDescent="0.25">
      <c r="A21" s="86" t="s">
        <v>66</v>
      </c>
      <c r="B21" s="85" t="s">
        <v>48</v>
      </c>
      <c r="C21" s="94"/>
      <c r="D21" s="44">
        <f t="shared" si="0"/>
        <v>32666.666666666668</v>
      </c>
      <c r="E21" s="63"/>
      <c r="F21" s="97"/>
      <c r="G21" s="55">
        <v>0</v>
      </c>
      <c r="H21" s="55">
        <f t="shared" si="1"/>
        <v>32666.666666666668</v>
      </c>
      <c r="I21" s="70"/>
      <c r="J21" s="75"/>
      <c r="K21" s="110"/>
      <c r="L21" s="55"/>
      <c r="M21" s="55"/>
      <c r="N21" s="52"/>
      <c r="O21" s="75"/>
    </row>
    <row r="22" spans="1:15" s="41" customFormat="1" x14ac:dyDescent="0.25">
      <c r="B22" s="77"/>
      <c r="C22" s="80"/>
      <c r="D22" s="84">
        <f>SUM(D10:D21)</f>
        <v>392000.00000000006</v>
      </c>
      <c r="F22" s="88"/>
      <c r="G22" s="87">
        <f>SUM(G10:G21)</f>
        <v>0</v>
      </c>
      <c r="H22" s="87">
        <f>SUM(H10:H21)</f>
        <v>392000.00000000006</v>
      </c>
      <c r="I22" s="63"/>
      <c r="J22" s="75"/>
      <c r="L22" s="52">
        <f>SUM(L10:L21)</f>
        <v>0</v>
      </c>
      <c r="M22" s="52">
        <f>SUM(M10:M21)</f>
        <v>0</v>
      </c>
      <c r="O22" s="75"/>
    </row>
  </sheetData>
  <mergeCells count="18">
    <mergeCell ref="K10:K21"/>
    <mergeCell ref="K3:N3"/>
    <mergeCell ref="O3:O6"/>
    <mergeCell ref="K4:N4"/>
    <mergeCell ref="K5:N5"/>
    <mergeCell ref="K8:L8"/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João Marcos Cançado Braga</cp:lastModifiedBy>
  <dcterms:created xsi:type="dcterms:W3CDTF">2018-03-05T11:36:05Z</dcterms:created>
  <dcterms:modified xsi:type="dcterms:W3CDTF">2020-11-23T17:44:32Z</dcterms:modified>
</cp:coreProperties>
</file>