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2584A671-2510-497B-9712-39BD547FBF6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" l="1"/>
  <c r="G9" i="4"/>
  <c r="G10" i="4" s="1"/>
  <c r="I9" i="3" l="1"/>
  <c r="F12" i="3" l="1"/>
  <c r="G4" i="4"/>
  <c r="F3" i="3"/>
  <c r="K12" i="3"/>
  <c r="B2" i="4"/>
  <c r="G5" i="4" l="1"/>
  <c r="N9" i="3" l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<sst xmlns="http://schemas.openxmlformats.org/spreadsheetml/2006/main" count="65" uniqueCount="39">
  <si>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</si>
  <si>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</si>
  <si>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</si>
  <si>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</si>
  <si>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</si>
  <si>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</si>
  <si>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</si>
  <si>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</si>
  <si>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</si>
  <si>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</si>
  <si>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</si>
  <si>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</si>
  <si>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</si>
  <si>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</si>
  <si>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</si>
  <si>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</si>
  <si>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</si>
  <si>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</si>
  <si>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</si>
  <si>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</si>
  <si>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</si>
  <si>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</si>
  <si>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</si>
  <si>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</si>
  <si>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Parcela nº</t>
  </si>
  <si>
    <t>Valor Parcela</t>
  </si>
  <si>
    <t xml:space="preserve">DESCRIÇÃO </t>
  </si>
  <si>
    <t>CONTRATO 45.2019.RER</t>
  </si>
  <si>
    <t>07/10/2020 a 06/12/2020</t>
  </si>
  <si>
    <t>23208.002837/2020-14</t>
  </si>
  <si>
    <t>ADITIVO 01/2020 - 17/09/2020</t>
  </si>
  <si>
    <t>ADITIVO 02/2020 - 22/10/2020</t>
  </si>
  <si>
    <t>Supressão</t>
  </si>
  <si>
    <t>23208.002893/2020-59</t>
  </si>
  <si>
    <t>08/10/2019 a 07/10/2020</t>
  </si>
  <si>
    <t>ADITIVO 01/2020 - PRORROGAÇÃO</t>
  </si>
  <si>
    <t>ADITIVO 02/2020 - SUPRESSÃO</t>
  </si>
  <si>
    <t>DIFERENÇA GLOBAL DOS VALORES</t>
  </si>
  <si>
    <t>Contratação de serviços técnico-especializados para realização de processos seletivos, abrangendo a impressão de provas, gabaritos, logística de distribuição, aplicação, leitura de cartões-resposta e processamento do resultado referente ao Processo Seletivo IFMG 2020/1 e 2020/2.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</si>
</sst>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70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4" borderId="1" xfId="1" applyNumberFormat="1" applyFont="1" applyFill="1" applyBorder="1"/>
    <xf numFmtId="0" fontId="0" fillId="0" borderId="1" xfId="0" applyBorder="1" applyAlignment="1">
      <alignment wrapText="1"/>
    </xf>
    <xf numFmtId="43" fontId="9" fillId="8" borderId="1" xfId="0" applyNumberFormat="1" applyFont="1" applyFill="1" applyBorder="1"/>
    <xf numFmtId="4" fontId="0" fillId="0" borderId="0" xfId="0" applyNumberFormat="1"/>
    <xf numFmtId="170" fontId="0" fillId="0" borderId="1" xfId="0" applyNumberFormat="1" applyBorder="1"/>
    <xf numFmtId="170" fontId="9" fillId="0" borderId="1" xfId="0" applyNumberFormat="1" applyFont="1" applyBorder="1"/>
    <xf numFmtId="10" fontId="0" fillId="0" borderId="0" xfId="0" applyNumberFormat="1" applyAlignment="1">
      <alignment horizontal="center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G17" sqref="G1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27</v>
      </c>
      <c r="C3" s="26" t="s">
        <v>8</v>
      </c>
      <c r="D3" s="26" t="s">
        <v>9</v>
      </c>
      <c r="E3" s="26" t="s">
        <v>0</v>
      </c>
      <c r="F3" s="27" t="s">
        <v>1</v>
      </c>
      <c r="G3" s="28" t="s">
        <v>2</v>
      </c>
      <c r="H3" s="26" t="s">
        <v>4</v>
      </c>
      <c r="I3" s="61"/>
      <c r="J3" s="61"/>
    </row>
    <row r="4" spans="2:10" x14ac:dyDescent="0.25">
      <c r="B4" s="20" t="s">
        <v>3</v>
      </c>
      <c r="C4" s="17"/>
      <c r="D4" s="21" t="s">
        <v>34</v>
      </c>
      <c r="E4" s="17">
        <v>487720.2</v>
      </c>
      <c r="F4" s="18"/>
      <c r="G4" s="19"/>
      <c r="H4" s="21"/>
      <c r="I4" s="5"/>
    </row>
    <row r="5" spans="2:10" x14ac:dyDescent="0.25">
      <c r="B5" s="55" t="s">
        <v>30</v>
      </c>
      <c r="C5" s="17" t="s">
        <v>10</v>
      </c>
      <c r="D5" s="21" t="s">
        <v>28</v>
      </c>
      <c r="E5" s="17"/>
      <c r="F5" s="18"/>
      <c r="G5" s="19"/>
      <c r="H5" s="21" t="s">
        <v>29</v>
      </c>
      <c r="I5" s="5"/>
    </row>
    <row r="6" spans="2:10" x14ac:dyDescent="0.25">
      <c r="B6" s="55" t="s">
        <v>31</v>
      </c>
      <c r="C6" s="17" t="s">
        <v>32</v>
      </c>
      <c r="D6" s="21"/>
      <c r="E6" s="76">
        <v>-34531.980000000003</v>
      </c>
      <c r="F6" s="18"/>
      <c r="G6" s="78">
        <v>7.0800000000000002E-2</v>
      </c>
      <c r="H6" s="21" t="s">
        <v>33</v>
      </c>
      <c r="I6" s="5"/>
    </row>
    <row r="7" spans="2:10" x14ac:dyDescent="0.25">
      <c r="B7" s="20"/>
      <c r="C7" s="17"/>
      <c r="D7" s="21"/>
      <c r="E7" s="17"/>
      <c r="F7" s="18"/>
      <c r="G7" s="19"/>
      <c r="H7" s="21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62" t="s">
        <v>11</v>
      </c>
      <c r="C10" s="63"/>
      <c r="D10" s="64"/>
      <c r="E10" s="23">
        <f>SUM(E4:E9)</f>
        <v>453188.22000000003</v>
      </c>
      <c r="F10" s="24">
        <f>SUM(F4:F9)</f>
        <v>0</v>
      </c>
      <c r="G10" s="25">
        <f>SUM(G4:G9)</f>
        <v>7.0800000000000002E-2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topLeftCell="A7" zoomScale="110" zoomScaleNormal="110" workbookViewId="0">
      <selection activeCell="H9" sqref="H9"/>
    </sheetView>
  </sheetViews>
  <sheetFormatPr defaultRowHeight="15" x14ac:dyDescent="0.25"/>
  <cols>
    <col min="1" max="1" width="2.42578125" customWidth="1"/>
    <col min="3" max="3" width="38.28515625" customWidth="1"/>
    <col min="6" max="6" width="16.28515625" bestFit="1" customWidth="1"/>
    <col min="7" max="7" width="14.42578125" bestFit="1" customWidth="1"/>
    <col min="8" max="8" width="32" style="50" customWidth="1"/>
    <col min="9" max="10" width="22.140625" bestFit="1" customWidth="1"/>
  </cols>
  <sheetData>
    <row r="2" spans="2:8" x14ac:dyDescent="0.25">
      <c r="B2" s="65" t="str">
        <f>'Resumo do Contrato'!B3</f>
        <v>CONTRATO 45.2019.RER</v>
      </c>
      <c r="C2" s="65"/>
      <c r="D2" s="65"/>
      <c r="E2" s="65"/>
      <c r="F2" s="65"/>
      <c r="G2" s="65"/>
    </row>
    <row r="3" spans="2:8" x14ac:dyDescent="0.25">
      <c r="B3" s="51" t="s">
        <v>16</v>
      </c>
      <c r="C3" s="51" t="s">
        <v>26</v>
      </c>
      <c r="D3" s="51" t="s">
        <v>18</v>
      </c>
      <c r="E3" s="51" t="s">
        <v>19</v>
      </c>
      <c r="F3" s="51" t="s">
        <v>20</v>
      </c>
      <c r="G3" s="51" t="s">
        <v>21</v>
      </c>
    </row>
    <row r="4" spans="2:8" ht="105" customHeight="1" x14ac:dyDescent="0.25">
      <c r="B4" s="52">
        <v>1</v>
      </c>
      <c r="C4" s="73" t="s">
        <v>38</v>
      </c>
      <c r="D4" s="52" t="s">
        <v>18</v>
      </c>
      <c r="E4" s="52">
        <v>1</v>
      </c>
      <c r="F4" s="17">
        <v>487720.2</v>
      </c>
      <c r="G4" s="53">
        <f>E4*F4</f>
        <v>487720.2</v>
      </c>
    </row>
    <row r="5" spans="2:8" x14ac:dyDescent="0.25">
      <c r="B5" s="66" t="s">
        <v>17</v>
      </c>
      <c r="C5" s="66"/>
      <c r="D5" s="66"/>
      <c r="E5" s="66"/>
      <c r="F5" s="66"/>
      <c r="G5" s="54">
        <f>SUM(G4:G4)</f>
        <v>487720.2</v>
      </c>
    </row>
    <row r="7" spans="2:8" x14ac:dyDescent="0.25">
      <c r="B7" s="65" t="s">
        <v>36</v>
      </c>
      <c r="C7" s="65"/>
      <c r="D7" s="65"/>
      <c r="E7" s="65"/>
      <c r="F7" s="65"/>
      <c r="G7" s="65"/>
    </row>
    <row r="8" spans="2:8" x14ac:dyDescent="0.25">
      <c r="B8" s="60" t="s">
        <v>16</v>
      </c>
      <c r="C8" s="60" t="s">
        <v>26</v>
      </c>
      <c r="D8" s="60" t="s">
        <v>18</v>
      </c>
      <c r="E8" s="60" t="s">
        <v>19</v>
      </c>
      <c r="F8" s="60" t="s">
        <v>20</v>
      </c>
      <c r="G8" s="60" t="s">
        <v>21</v>
      </c>
      <c r="H8" s="74" t="s">
        <v>37</v>
      </c>
    </row>
    <row r="9" spans="2:8" ht="107.25" customHeight="1" x14ac:dyDescent="0.25">
      <c r="B9" s="52">
        <v>1</v>
      </c>
      <c r="C9" s="73" t="s">
        <v>38</v>
      </c>
      <c r="D9" s="52" t="s">
        <v>18</v>
      </c>
      <c r="E9" s="52">
        <v>1</v>
      </c>
      <c r="F9" s="75">
        <v>453188.22</v>
      </c>
      <c r="G9" s="53">
        <f>E9*F9</f>
        <v>453188.22</v>
      </c>
      <c r="H9" s="76">
        <v>34531.980000000003</v>
      </c>
    </row>
    <row r="10" spans="2:8" x14ac:dyDescent="0.25">
      <c r="B10" s="66" t="s">
        <v>17</v>
      </c>
      <c r="C10" s="66"/>
      <c r="D10" s="66"/>
      <c r="E10" s="66"/>
      <c r="F10" s="66"/>
      <c r="G10" s="54">
        <f>SUM(G9:G9)</f>
        <v>453188.22</v>
      </c>
      <c r="H10" s="77">
        <v>34531.980000000003</v>
      </c>
    </row>
  </sheetData>
  <mergeCells count="4">
    <mergeCell ref="B2:G2"/>
    <mergeCell ref="B5:F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topLeftCell="A4" workbookViewId="0">
      <selection activeCell="I19" sqref="I19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9.140625" style="30" customWidth="1"/>
    <col min="16" max="16384" width="9.140625" style="30"/>
  </cols>
  <sheetData>
    <row r="1" spans="2:14" s="57" customFormat="1" x14ac:dyDescent="0.25">
      <c r="I1" s="58"/>
      <c r="N1" s="58"/>
    </row>
    <row r="2" spans="2:14" s="57" customFormat="1" x14ac:dyDescent="0.25">
      <c r="I2" s="58"/>
      <c r="N2" s="58"/>
    </row>
    <row r="3" spans="2:14" s="59" customFormat="1" x14ac:dyDescent="0.25">
      <c r="F3" s="59">
        <f>F1-F2</f>
        <v>0</v>
      </c>
    </row>
    <row r="4" spans="2:14" s="59" customFormat="1" x14ac:dyDescent="0.25"/>
    <row r="5" spans="2:14" s="32" customFormat="1" x14ac:dyDescent="0.25">
      <c r="B5" s="65" t="str">
        <f>'Resumo do Contrato'!B3</f>
        <v>CONTRATO 45.2019.RER</v>
      </c>
      <c r="C5" s="65"/>
      <c r="D5" s="65"/>
      <c r="E5" s="70" t="s">
        <v>35</v>
      </c>
      <c r="F5" s="70"/>
      <c r="G5" s="70"/>
      <c r="H5" s="70"/>
      <c r="I5" s="68" t="s">
        <v>6</v>
      </c>
      <c r="J5" s="70" t="s">
        <v>36</v>
      </c>
      <c r="K5" s="70"/>
      <c r="L5" s="70"/>
      <c r="M5" s="70"/>
      <c r="N5" s="68" t="s">
        <v>6</v>
      </c>
    </row>
    <row r="6" spans="2:14" s="32" customFormat="1" x14ac:dyDescent="0.25">
      <c r="B6" s="69" t="str">
        <f>'Resumo do Contrato'!D4</f>
        <v>08/10/2019 a 07/10/2020</v>
      </c>
      <c r="C6" s="69"/>
      <c r="D6" s="69"/>
      <c r="E6" s="70" t="s">
        <v>28</v>
      </c>
      <c r="F6" s="70"/>
      <c r="G6" s="70"/>
      <c r="H6" s="70"/>
      <c r="I6" s="68"/>
      <c r="J6" s="70"/>
      <c r="K6" s="70"/>
      <c r="L6" s="70"/>
      <c r="M6" s="70"/>
      <c r="N6" s="68"/>
    </row>
    <row r="7" spans="2:14" s="32" customFormat="1" x14ac:dyDescent="0.25">
      <c r="B7" s="65"/>
      <c r="C7" s="65"/>
      <c r="D7" s="65"/>
      <c r="E7" s="70"/>
      <c r="F7" s="70"/>
      <c r="G7" s="70"/>
      <c r="H7" s="70"/>
      <c r="I7" s="68"/>
      <c r="J7" s="70"/>
      <c r="K7" s="70"/>
      <c r="L7" s="70"/>
      <c r="M7" s="70"/>
      <c r="N7" s="68"/>
    </row>
    <row r="8" spans="2:14" s="33" customFormat="1" ht="30" x14ac:dyDescent="0.25">
      <c r="B8" s="71"/>
      <c r="C8" s="34" t="s">
        <v>7</v>
      </c>
      <c r="D8" s="34" t="s">
        <v>0</v>
      </c>
      <c r="E8" s="34" t="s">
        <v>12</v>
      </c>
      <c r="F8" s="34" t="s">
        <v>13</v>
      </c>
      <c r="G8" s="34" t="s">
        <v>22</v>
      </c>
      <c r="H8" s="35" t="s">
        <v>5</v>
      </c>
      <c r="I8" s="68"/>
      <c r="J8" s="34" t="s">
        <v>12</v>
      </c>
      <c r="K8" s="34" t="s">
        <v>13</v>
      </c>
      <c r="L8" s="34" t="s">
        <v>22</v>
      </c>
      <c r="M8" s="35" t="s">
        <v>5</v>
      </c>
      <c r="N8" s="68"/>
    </row>
    <row r="9" spans="2:14" s="32" customFormat="1" x14ac:dyDescent="0.25">
      <c r="B9" s="71"/>
      <c r="C9" s="36"/>
      <c r="D9" s="17">
        <v>487720.2</v>
      </c>
      <c r="E9" s="37"/>
      <c r="F9" s="37"/>
      <c r="G9" s="37"/>
      <c r="H9" s="38">
        <v>0</v>
      </c>
      <c r="I9" s="72">
        <f>H9+D9</f>
        <v>487720.2</v>
      </c>
      <c r="J9" s="37"/>
      <c r="K9" s="37">
        <v>453188.22</v>
      </c>
      <c r="L9" s="53">
        <f>J9*K9</f>
        <v>0</v>
      </c>
      <c r="M9" s="38">
        <v>-34531.980000000003</v>
      </c>
      <c r="N9" s="72">
        <f>M9+I9</f>
        <v>453188.22000000003</v>
      </c>
    </row>
    <row r="10" spans="2:14" s="32" customFormat="1" x14ac:dyDescent="0.25">
      <c r="B10" s="67" t="s">
        <v>14</v>
      </c>
      <c r="C10" s="67"/>
      <c r="D10" s="39"/>
      <c r="E10" s="67" t="s">
        <v>14</v>
      </c>
      <c r="F10" s="67"/>
      <c r="G10" s="40"/>
      <c r="H10" s="41"/>
      <c r="I10" s="41"/>
      <c r="J10" s="67" t="s">
        <v>14</v>
      </c>
      <c r="K10" s="67"/>
      <c r="L10" s="49"/>
      <c r="M10" s="41"/>
      <c r="N10" s="41"/>
    </row>
    <row r="11" spans="2:14" s="42" customFormat="1" x14ac:dyDescent="0.25">
      <c r="B11" s="45" t="s">
        <v>24</v>
      </c>
      <c r="C11" s="43" t="s">
        <v>25</v>
      </c>
      <c r="D11" s="44"/>
      <c r="E11" s="45" t="s">
        <v>24</v>
      </c>
      <c r="F11" s="46" t="s">
        <v>15</v>
      </c>
      <c r="G11" s="46" t="s">
        <v>25</v>
      </c>
      <c r="H11" s="47"/>
      <c r="I11" s="41"/>
      <c r="J11" s="45" t="s">
        <v>24</v>
      </c>
      <c r="K11" s="46" t="s">
        <v>15</v>
      </c>
      <c r="L11" s="46"/>
      <c r="M11" s="47"/>
      <c r="N11" s="41"/>
    </row>
    <row r="12" spans="2:14" s="32" customFormat="1" x14ac:dyDescent="0.25">
      <c r="B12" s="79" t="s">
        <v>23</v>
      </c>
      <c r="C12" s="79">
        <v>487720.2</v>
      </c>
      <c r="E12" s="79" t="s">
        <v>23</v>
      </c>
      <c r="F12" s="82">
        <f>(G9/365)*217</f>
        <v>0</v>
      </c>
      <c r="G12" s="82">
        <v>0</v>
      </c>
      <c r="H12" s="48"/>
      <c r="I12" s="41"/>
      <c r="J12" s="79" t="s">
        <v>23</v>
      </c>
      <c r="K12" s="82">
        <f>(L9/360)*148</f>
        <v>0</v>
      </c>
      <c r="L12" s="82">
        <v>453188.22</v>
      </c>
      <c r="M12" s="48"/>
      <c r="N12" s="41"/>
    </row>
    <row r="13" spans="2:14" s="32" customFormat="1" x14ac:dyDescent="0.25">
      <c r="B13" s="80"/>
      <c r="C13" s="80"/>
      <c r="E13" s="80"/>
      <c r="F13" s="83"/>
      <c r="G13" s="83"/>
      <c r="H13" s="56"/>
      <c r="I13" s="41"/>
      <c r="J13" s="80"/>
      <c r="K13" s="83"/>
      <c r="L13" s="83"/>
      <c r="M13" s="56"/>
      <c r="N13" s="41"/>
    </row>
    <row r="14" spans="2:14" s="32" customFormat="1" x14ac:dyDescent="0.25">
      <c r="B14" s="80"/>
      <c r="C14" s="80"/>
      <c r="E14" s="80"/>
      <c r="F14" s="83"/>
      <c r="G14" s="83"/>
      <c r="H14" s="56"/>
      <c r="I14" s="41"/>
      <c r="J14" s="80"/>
      <c r="K14" s="83"/>
      <c r="L14" s="83"/>
      <c r="M14" s="56"/>
      <c r="N14" s="41"/>
    </row>
    <row r="15" spans="2:14" s="32" customFormat="1" x14ac:dyDescent="0.25">
      <c r="B15" s="80"/>
      <c r="C15" s="80"/>
      <c r="E15" s="80"/>
      <c r="F15" s="83"/>
      <c r="G15" s="83"/>
      <c r="H15" s="48"/>
      <c r="I15" s="41"/>
      <c r="J15" s="80"/>
      <c r="K15" s="83"/>
      <c r="L15" s="83"/>
      <c r="M15" s="48"/>
      <c r="N15" s="41"/>
    </row>
    <row r="16" spans="2:14" s="32" customFormat="1" x14ac:dyDescent="0.25">
      <c r="B16" s="80"/>
      <c r="C16" s="80"/>
      <c r="E16" s="80"/>
      <c r="F16" s="83"/>
      <c r="G16" s="83"/>
      <c r="H16" s="48"/>
      <c r="I16" s="41"/>
      <c r="J16" s="80"/>
      <c r="K16" s="83"/>
      <c r="L16" s="83"/>
      <c r="M16" s="48"/>
      <c r="N16" s="41"/>
    </row>
    <row r="17" spans="2:14" s="32" customFormat="1" x14ac:dyDescent="0.25">
      <c r="B17" s="80"/>
      <c r="C17" s="80"/>
      <c r="E17" s="80"/>
      <c r="F17" s="83"/>
      <c r="G17" s="83"/>
      <c r="H17" s="48"/>
      <c r="I17" s="41"/>
      <c r="J17" s="80"/>
      <c r="K17" s="83"/>
      <c r="L17" s="83"/>
      <c r="M17" s="48"/>
      <c r="N17" s="41"/>
    </row>
    <row r="18" spans="2:14" s="32" customFormat="1" x14ac:dyDescent="0.25">
      <c r="B18" s="80"/>
      <c r="C18" s="80"/>
      <c r="E18" s="80"/>
      <c r="F18" s="83"/>
      <c r="G18" s="83"/>
      <c r="H18" s="48"/>
      <c r="I18" s="41"/>
      <c r="J18" s="80"/>
      <c r="K18" s="83"/>
      <c r="L18" s="83"/>
      <c r="M18" s="48"/>
      <c r="N18" s="41"/>
    </row>
    <row r="19" spans="2:14" s="32" customFormat="1" x14ac:dyDescent="0.25">
      <c r="B19" s="80"/>
      <c r="C19" s="80"/>
      <c r="E19" s="80"/>
      <c r="F19" s="83"/>
      <c r="G19" s="83"/>
      <c r="H19" s="48"/>
      <c r="I19" s="41"/>
      <c r="J19" s="80"/>
      <c r="K19" s="83"/>
      <c r="L19" s="83"/>
      <c r="M19" s="48"/>
      <c r="N19" s="41"/>
    </row>
    <row r="20" spans="2:14" s="32" customFormat="1" x14ac:dyDescent="0.25">
      <c r="B20" s="80"/>
      <c r="C20" s="80"/>
      <c r="E20" s="80"/>
      <c r="F20" s="83"/>
      <c r="G20" s="83"/>
      <c r="H20" s="48"/>
      <c r="I20" s="41"/>
      <c r="J20" s="80"/>
      <c r="K20" s="83"/>
      <c r="L20" s="83"/>
      <c r="M20" s="48"/>
      <c r="N20" s="41"/>
    </row>
    <row r="21" spans="2:14" s="32" customFormat="1" x14ac:dyDescent="0.25">
      <c r="B21" s="80"/>
      <c r="C21" s="80"/>
      <c r="E21" s="80"/>
      <c r="F21" s="83"/>
      <c r="G21" s="83"/>
      <c r="H21" s="48"/>
      <c r="I21" s="41"/>
      <c r="J21" s="80"/>
      <c r="K21" s="83"/>
      <c r="L21" s="83"/>
      <c r="M21" s="48"/>
      <c r="N21" s="41"/>
    </row>
    <row r="22" spans="2:14" s="32" customFormat="1" x14ac:dyDescent="0.25">
      <c r="B22" s="80"/>
      <c r="C22" s="80"/>
      <c r="E22" s="80"/>
      <c r="F22" s="83"/>
      <c r="G22" s="83"/>
      <c r="H22" s="48"/>
      <c r="I22" s="41"/>
      <c r="J22" s="80"/>
      <c r="K22" s="83"/>
      <c r="L22" s="83"/>
      <c r="M22" s="48"/>
      <c r="N22" s="41"/>
    </row>
    <row r="23" spans="2:14" s="32" customFormat="1" x14ac:dyDescent="0.25">
      <c r="B23" s="81"/>
      <c r="C23" s="81"/>
      <c r="E23" s="81"/>
      <c r="F23" s="84"/>
      <c r="G23" s="84"/>
      <c r="H23" s="48"/>
      <c r="I23" s="41"/>
      <c r="J23" s="81"/>
      <c r="K23" s="84"/>
      <c r="L23" s="84"/>
      <c r="M23" s="48"/>
      <c r="N23" s="41"/>
    </row>
    <row r="24" spans="2:14" s="32" customFormat="1" x14ac:dyDescent="0.25">
      <c r="I24" s="41"/>
      <c r="N24" s="41"/>
    </row>
    <row r="25" spans="2:14" x14ac:dyDescent="0.25">
      <c r="I25" s="41"/>
      <c r="N25" s="41"/>
    </row>
    <row r="26" spans="2:14" x14ac:dyDescent="0.25">
      <c r="I26" s="41"/>
      <c r="N26" s="41"/>
    </row>
  </sheetData>
  <mergeCells count="23">
    <mergeCell ref="K12:K23"/>
    <mergeCell ref="L12:L23"/>
    <mergeCell ref="B12:B23"/>
    <mergeCell ref="E12:E23"/>
    <mergeCell ref="J12:J23"/>
    <mergeCell ref="C12:C23"/>
    <mergeCell ref="G12:G23"/>
    <mergeCell ref="F12:F23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2020-11-23T18:53:54Z</dcterms:modified>
</cp:coreProperties>
</file>