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41CED5C4-8162-423B-A07B-11ABEFFAA873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9" i="3" l="1"/>
  <c r="U12" i="3" s="1"/>
  <c r="Q9" i="3"/>
  <c r="P12" i="3" s="1"/>
  <c r="G24" i="4"/>
  <c r="G25" i="4" s="1"/>
  <c r="G19" i="4"/>
  <c r="G20" i="4" s="1"/>
  <c r="G14" i="4"/>
  <c r="G15" i="4" s="1"/>
  <c r="L9" i="3" l="1"/>
  <c r="G9" i="4"/>
  <c r="G10" i="4" s="1"/>
  <c r="I9" i="3" l="1"/>
  <c r="F12" i="3" l="1"/>
  <c r="G4" i="4"/>
  <c r="F3" i="3"/>
  <c r="K12" i="3"/>
  <c r="B2" i="4"/>
  <c r="G5" i="4" l="1"/>
  <c r="N9" i="3" l="1"/>
  <c r="S9" i="3" s="1"/>
  <c r="X9" i="3" s="1"/>
  <c r="E10" i="2" l="1"/>
  <c r="B6" i="3" l="1"/>
  <c r="B5" i="3"/>
  <c r="G10" i="2"/>
  <c r="F10" i="2"/>
</calcChain>
</file>

<file path=xl/sharedStrings.xml><?xml version="1.0" encoding="utf-8"?>
<sst xmlns="http://schemas.openxmlformats.org/spreadsheetml/2006/main" count="123" uniqueCount="46">
  <si>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</si>
  <si>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</si>
  <si>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</si>
  <si>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</si>
  <si>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</si>
  <si>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</si>
  <si>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</si>
  <si>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</si>
  <si>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</si>
  <si>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</si>
  <si>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</si>
  <si>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</si>
  <si>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</si>
  <si>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</si>
  <si>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</si>
  <si>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</si>
  <si>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</si>
  <si>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</si>
  <si>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</si>
  <si>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</si>
  <si>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</si>
  <si>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</si>
  <si>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</si>
  <si>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Parcela nº</t>
  </si>
  <si>
    <t>Valor Parcela</t>
  </si>
  <si>
    <t xml:space="preserve">DESCRIÇÃO </t>
  </si>
  <si>
    <t>Supressão</t>
  </si>
  <si>
    <t>DIFERENÇA GLOBAL DOS VALORES</t>
  </si>
  <si>
    <t>CONTRATO 02.2020.RER</t>
  </si>
  <si>
    <t>06/02/2020 a 30/03/2021</t>
  </si>
  <si>
    <t>23208.004312/2019-80</t>
  </si>
  <si>
    <t>ADITIVO 01/2020 - 09/07/2020</t>
  </si>
  <si>
    <t>Acréscimo</t>
  </si>
  <si>
    <t>23208.002020/2020-46</t>
  </si>
  <si>
    <t>Reequilíbrio</t>
  </si>
  <si>
    <t>ADITIVO 02/2020 - 24/09/2020</t>
  </si>
  <si>
    <t>23208.002312/2020-89</t>
  </si>
  <si>
    <t>ADITIVO 03/2020 - 19/11/2020</t>
  </si>
  <si>
    <t>23208.003221/2020-61</t>
  </si>
  <si>
    <t>ADITIVO 04/2020 - 19/11/2020</t>
  </si>
  <si>
    <t>23208.003365/2020-17</t>
  </si>
  <si>
    <t>Execução de obra de reforma eadequação das Instalações Elétricas e Rede de Cabeamento Estruturado, Sistema de Proteção e Combate a Incêndiodo prédio da Reitoria</t>
  </si>
  <si>
    <t>ADITIVO 01/2020 - ACRÉSCIMO</t>
  </si>
  <si>
    <t>ADITIVO 03/2020 - ACRÉSCIMO</t>
  </si>
  <si>
    <t>ADITIVO 02/2020 - REEQUILÍBRIO</t>
  </si>
  <si>
    <t>ADITIVO 04/2020 - SUPRESSÃO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</si>
</sst>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;@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0" fillId="0" borderId="0" xfId="0" applyNumberForma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0" fillId="4" borderId="1" xfId="1" applyNumberFormat="1" applyFont="1" applyFill="1" applyBorder="1"/>
    <xf numFmtId="43" fontId="9" fillId="8" borderId="1" xfId="0" applyNumberFormat="1" applyFont="1" applyFill="1" applyBorder="1"/>
    <xf numFmtId="166" fontId="9" fillId="0" borderId="1" xfId="0" applyNumberFormat="1" applyFont="1" applyBorder="1"/>
    <xf numFmtId="10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16"/>
  <sheetViews>
    <sheetView showGridLines="0" workbookViewId="0">
      <selection activeCell="E4" sqref="E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9" t="s">
        <v>28</v>
      </c>
      <c r="C3" s="26" t="s">
        <v>8</v>
      </c>
      <c r="D3" s="26" t="s">
        <v>9</v>
      </c>
      <c r="E3" s="26" t="s">
        <v>0</v>
      </c>
      <c r="F3" s="27" t="s">
        <v>1</v>
      </c>
      <c r="G3" s="28" t="s">
        <v>2</v>
      </c>
      <c r="H3" s="26" t="s">
        <v>4</v>
      </c>
      <c r="I3" s="66"/>
      <c r="J3" s="66"/>
    </row>
    <row r="4" spans="2:10" x14ac:dyDescent="0.25">
      <c r="B4" s="20" t="s">
        <v>3</v>
      </c>
      <c r="C4" s="17"/>
      <c r="D4" s="21" t="s">
        <v>29</v>
      </c>
      <c r="E4" s="17">
        <v>869091.97</v>
      </c>
      <c r="F4" s="18"/>
      <c r="G4" s="19"/>
      <c r="H4" s="21" t="s">
        <v>30</v>
      </c>
      <c r="I4" s="5"/>
    </row>
    <row r="5" spans="2:10" x14ac:dyDescent="0.25">
      <c r="B5" s="54" t="s">
        <v>31</v>
      </c>
      <c r="C5" s="17" t="s">
        <v>32</v>
      </c>
      <c r="D5" s="21"/>
      <c r="E5" s="17">
        <v>4213.38</v>
      </c>
      <c r="F5" s="18">
        <v>4.7999999999999996E-3</v>
      </c>
      <c r="G5" s="19"/>
      <c r="H5" s="21" t="s">
        <v>33</v>
      </c>
      <c r="I5" s="5"/>
    </row>
    <row r="6" spans="2:10" x14ac:dyDescent="0.25">
      <c r="B6" s="54" t="s">
        <v>35</v>
      </c>
      <c r="C6" s="17" t="s">
        <v>34</v>
      </c>
      <c r="D6" s="21"/>
      <c r="E6" s="83">
        <v>11289.04</v>
      </c>
      <c r="F6" s="18"/>
      <c r="G6" s="65"/>
      <c r="H6" s="21" t="s">
        <v>36</v>
      </c>
      <c r="I6" s="5"/>
    </row>
    <row r="7" spans="2:10" x14ac:dyDescent="0.25">
      <c r="B7" s="20" t="s">
        <v>37</v>
      </c>
      <c r="C7" s="17" t="s">
        <v>32</v>
      </c>
      <c r="D7" s="21"/>
      <c r="E7" s="17">
        <v>34980.36</v>
      </c>
      <c r="F7" s="18">
        <v>3.9699999999999999E-2</v>
      </c>
      <c r="G7" s="19"/>
      <c r="H7" s="21" t="s">
        <v>38</v>
      </c>
      <c r="I7" s="5"/>
    </row>
    <row r="8" spans="2:10" x14ac:dyDescent="0.25">
      <c r="B8" s="20" t="s">
        <v>39</v>
      </c>
      <c r="C8" s="15" t="s">
        <v>26</v>
      </c>
      <c r="D8" s="16"/>
      <c r="E8" s="17">
        <v>-2811.3</v>
      </c>
      <c r="F8" s="18"/>
      <c r="G8" s="19">
        <v>3.2000000000000002E-3</v>
      </c>
      <c r="H8" s="16" t="s">
        <v>40</v>
      </c>
      <c r="I8" s="5"/>
    </row>
    <row r="9" spans="2:10" x14ac:dyDescent="0.25">
      <c r="B9" s="20"/>
      <c r="C9" s="15"/>
      <c r="D9" s="16"/>
      <c r="E9" s="17"/>
      <c r="F9" s="18"/>
      <c r="G9" s="19"/>
      <c r="H9" s="16"/>
      <c r="I9" s="5"/>
    </row>
    <row r="10" spans="2:10" x14ac:dyDescent="0.25">
      <c r="B10" s="67" t="s">
        <v>10</v>
      </c>
      <c r="C10" s="68"/>
      <c r="D10" s="69"/>
      <c r="E10" s="23">
        <f>SUM(E4:E9)</f>
        <v>916763.45</v>
      </c>
      <c r="F10" s="24">
        <f>SUM(F4:F9)</f>
        <v>4.4499999999999998E-2</v>
      </c>
      <c r="G10" s="25">
        <f>SUM(G4:G9)</f>
        <v>3.2000000000000002E-3</v>
      </c>
      <c r="H10" s="22"/>
      <c r="I10" s="6"/>
    </row>
    <row r="11" spans="2:10" x14ac:dyDescent="0.25">
      <c r="C11" s="7"/>
      <c r="E11" s="7"/>
      <c r="F11" s="8"/>
      <c r="G11" s="9"/>
    </row>
    <row r="12" spans="2:10" x14ac:dyDescent="0.25">
      <c r="E12" s="7"/>
      <c r="F12" s="14"/>
    </row>
    <row r="13" spans="2:10" x14ac:dyDescent="0.25">
      <c r="E13" s="13"/>
      <c r="F13" s="14"/>
      <c r="I13" s="10"/>
    </row>
    <row r="14" spans="2:10" x14ac:dyDescent="0.25">
      <c r="E14" s="12"/>
      <c r="F14" s="14"/>
    </row>
    <row r="15" spans="2:10" x14ac:dyDescent="0.25">
      <c r="E15" s="11"/>
      <c r="F15" s="14"/>
    </row>
    <row r="16" spans="2:10" x14ac:dyDescent="0.25">
      <c r="F16" s="14"/>
    </row>
  </sheetData>
  <mergeCells count="2">
    <mergeCell ref="I3:J3"/>
    <mergeCell ref="B10:D10"/>
  </mergeCells>
  <conditionalFormatting sqref="C3:C9 C11:C1048576">
    <cfRule type="containsText" dxfId="1" priority="9" operator="containsText" text="acréscimo">
      <formula>NOT(ISERROR(SEARCH("acréscimo",C3)))</formula>
    </cfRule>
    <cfRule type="containsText" dxfId="0" priority="10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5"/>
  <sheetViews>
    <sheetView showGridLines="0" topLeftCell="A20" zoomScale="110" zoomScaleNormal="110" workbookViewId="0">
      <selection activeCell="H24" sqref="H24"/>
    </sheetView>
  </sheetViews>
  <sheetFormatPr defaultRowHeight="15" x14ac:dyDescent="0.25"/>
  <cols>
    <col min="1" max="1" width="2.42578125" customWidth="1"/>
    <col min="3" max="3" width="38.28515625" customWidth="1"/>
    <col min="6" max="6" width="16.28515625" bestFit="1" customWidth="1"/>
    <col min="7" max="7" width="14.42578125" bestFit="1" customWidth="1"/>
    <col min="8" max="8" width="32" style="50" customWidth="1"/>
    <col min="9" max="10" width="22.140625" bestFit="1" customWidth="1"/>
  </cols>
  <sheetData>
    <row r="2" spans="2:8" x14ac:dyDescent="0.25">
      <c r="B2" s="70" t="str">
        <f>'Resumo do Contrato'!B3</f>
        <v>CONTRATO 02.2020.RER</v>
      </c>
      <c r="C2" s="70"/>
      <c r="D2" s="70"/>
      <c r="E2" s="70"/>
      <c r="F2" s="70"/>
      <c r="G2" s="70"/>
    </row>
    <row r="3" spans="2:8" x14ac:dyDescent="0.25">
      <c r="B3" s="51" t="s">
        <v>15</v>
      </c>
      <c r="C3" s="51" t="s">
        <v>25</v>
      </c>
      <c r="D3" s="51" t="s">
        <v>17</v>
      </c>
      <c r="E3" s="51" t="s">
        <v>18</v>
      </c>
      <c r="F3" s="51" t="s">
        <v>19</v>
      </c>
      <c r="G3" s="51" t="s">
        <v>20</v>
      </c>
    </row>
    <row r="4" spans="2:8" ht="89.25" customHeight="1" x14ac:dyDescent="0.25">
      <c r="B4" s="86">
        <v>1</v>
      </c>
      <c r="C4" s="84" t="s">
        <v>41</v>
      </c>
      <c r="D4" s="85" t="s">
        <v>17</v>
      </c>
      <c r="E4" s="86">
        <v>1</v>
      </c>
      <c r="F4" s="17">
        <v>869091.97</v>
      </c>
      <c r="G4" s="87">
        <f>E4*F4</f>
        <v>869091.97</v>
      </c>
    </row>
    <row r="5" spans="2:8" x14ac:dyDescent="0.25">
      <c r="B5" s="71" t="s">
        <v>16</v>
      </c>
      <c r="C5" s="71"/>
      <c r="D5" s="71"/>
      <c r="E5" s="71"/>
      <c r="F5" s="71"/>
      <c r="G5" s="53">
        <f>SUM(G4:G4)</f>
        <v>869091.97</v>
      </c>
    </row>
    <row r="7" spans="2:8" x14ac:dyDescent="0.25">
      <c r="B7" s="70" t="s">
        <v>42</v>
      </c>
      <c r="C7" s="70"/>
      <c r="D7" s="70"/>
      <c r="E7" s="70"/>
      <c r="F7" s="70"/>
      <c r="G7" s="70"/>
    </row>
    <row r="8" spans="2:8" x14ac:dyDescent="0.25">
      <c r="B8" s="59" t="s">
        <v>15</v>
      </c>
      <c r="C8" s="59" t="s">
        <v>25</v>
      </c>
      <c r="D8" s="59" t="s">
        <v>17</v>
      </c>
      <c r="E8" s="59" t="s">
        <v>18</v>
      </c>
      <c r="F8" s="59" t="s">
        <v>19</v>
      </c>
      <c r="G8" s="59" t="s">
        <v>20</v>
      </c>
      <c r="H8" s="63" t="s">
        <v>27</v>
      </c>
    </row>
    <row r="9" spans="2:8" ht="93.75" customHeight="1" x14ac:dyDescent="0.25">
      <c r="B9" s="86">
        <v>1</v>
      </c>
      <c r="C9" s="84" t="s">
        <v>41</v>
      </c>
      <c r="D9" s="85" t="s">
        <v>17</v>
      </c>
      <c r="E9" s="86">
        <v>1</v>
      </c>
      <c r="F9" s="88">
        <v>873305.35</v>
      </c>
      <c r="G9" s="89">
        <f>E9*F9</f>
        <v>873305.35</v>
      </c>
      <c r="H9" s="90">
        <v>4213.38</v>
      </c>
    </row>
    <row r="10" spans="2:8" x14ac:dyDescent="0.25">
      <c r="B10" s="71" t="s">
        <v>16</v>
      </c>
      <c r="C10" s="71"/>
      <c r="D10" s="71"/>
      <c r="E10" s="71"/>
      <c r="F10" s="71"/>
      <c r="G10" s="53">
        <f>SUM(G9:G9)</f>
        <v>873305.35</v>
      </c>
      <c r="H10" s="64">
        <v>4213.38</v>
      </c>
    </row>
    <row r="12" spans="2:8" x14ac:dyDescent="0.25">
      <c r="B12" s="70" t="s">
        <v>44</v>
      </c>
      <c r="C12" s="70"/>
      <c r="D12" s="70"/>
      <c r="E12" s="70"/>
      <c r="F12" s="70"/>
      <c r="G12" s="70"/>
    </row>
    <row r="13" spans="2:8" x14ac:dyDescent="0.25">
      <c r="B13" s="60" t="s">
        <v>15</v>
      </c>
      <c r="C13" s="60" t="s">
        <v>25</v>
      </c>
      <c r="D13" s="60" t="s">
        <v>17</v>
      </c>
      <c r="E13" s="60" t="s">
        <v>18</v>
      </c>
      <c r="F13" s="60" t="s">
        <v>19</v>
      </c>
      <c r="G13" s="60" t="s">
        <v>20</v>
      </c>
      <c r="H13" s="63" t="s">
        <v>27</v>
      </c>
    </row>
    <row r="14" spans="2:8" ht="75" x14ac:dyDescent="0.25">
      <c r="B14" s="86">
        <v>1</v>
      </c>
      <c r="C14" s="84" t="s">
        <v>41</v>
      </c>
      <c r="D14" s="85" t="s">
        <v>17</v>
      </c>
      <c r="E14" s="86">
        <v>1</v>
      </c>
      <c r="F14" s="88">
        <v>884594.39</v>
      </c>
      <c r="G14" s="89">
        <f>E14*F14</f>
        <v>884594.39</v>
      </c>
      <c r="H14" s="90">
        <v>11289.04</v>
      </c>
    </row>
    <row r="15" spans="2:8" x14ac:dyDescent="0.25">
      <c r="B15" s="71" t="s">
        <v>16</v>
      </c>
      <c r="C15" s="71"/>
      <c r="D15" s="71"/>
      <c r="E15" s="71"/>
      <c r="F15" s="71"/>
      <c r="G15" s="53">
        <f>SUM(G14:G14)</f>
        <v>884594.39</v>
      </c>
      <c r="H15" s="64">
        <v>11289.04</v>
      </c>
    </row>
    <row r="17" spans="2:8" x14ac:dyDescent="0.25">
      <c r="B17" s="70" t="s">
        <v>43</v>
      </c>
      <c r="C17" s="70"/>
      <c r="D17" s="70"/>
      <c r="E17" s="70"/>
      <c r="F17" s="70"/>
      <c r="G17" s="70"/>
    </row>
    <row r="18" spans="2:8" x14ac:dyDescent="0.25">
      <c r="B18" s="60" t="s">
        <v>15</v>
      </c>
      <c r="C18" s="60" t="s">
        <v>25</v>
      </c>
      <c r="D18" s="60" t="s">
        <v>17</v>
      </c>
      <c r="E18" s="60" t="s">
        <v>18</v>
      </c>
      <c r="F18" s="60" t="s">
        <v>19</v>
      </c>
      <c r="G18" s="60" t="s">
        <v>20</v>
      </c>
      <c r="H18" s="63" t="s">
        <v>27</v>
      </c>
    </row>
    <row r="19" spans="2:8" ht="75" x14ac:dyDescent="0.25">
      <c r="B19" s="86">
        <v>1</v>
      </c>
      <c r="C19" s="84" t="s">
        <v>41</v>
      </c>
      <c r="D19" s="85" t="s">
        <v>17</v>
      </c>
      <c r="E19" s="86">
        <v>1</v>
      </c>
      <c r="F19" s="88">
        <v>919574.75</v>
      </c>
      <c r="G19" s="89">
        <f>E19*F19</f>
        <v>919574.75</v>
      </c>
      <c r="H19" s="90">
        <v>34980.36</v>
      </c>
    </row>
    <row r="20" spans="2:8" x14ac:dyDescent="0.25">
      <c r="B20" s="71" t="s">
        <v>16</v>
      </c>
      <c r="C20" s="71"/>
      <c r="D20" s="71"/>
      <c r="E20" s="71"/>
      <c r="F20" s="71"/>
      <c r="G20" s="53">
        <f>SUM(G19:G19)</f>
        <v>919574.75</v>
      </c>
      <c r="H20" s="64">
        <v>34980.36</v>
      </c>
    </row>
    <row r="22" spans="2:8" x14ac:dyDescent="0.25">
      <c r="B22" s="70" t="s">
        <v>45</v>
      </c>
      <c r="C22" s="70"/>
      <c r="D22" s="70"/>
      <c r="E22" s="70"/>
      <c r="F22" s="70"/>
      <c r="G22" s="70"/>
    </row>
    <row r="23" spans="2:8" x14ac:dyDescent="0.25">
      <c r="B23" s="60" t="s">
        <v>15</v>
      </c>
      <c r="C23" s="60" t="s">
        <v>25</v>
      </c>
      <c r="D23" s="60" t="s">
        <v>17</v>
      </c>
      <c r="E23" s="60" t="s">
        <v>18</v>
      </c>
      <c r="F23" s="60" t="s">
        <v>19</v>
      </c>
      <c r="G23" s="60" t="s">
        <v>20</v>
      </c>
      <c r="H23" s="63" t="s">
        <v>27</v>
      </c>
    </row>
    <row r="24" spans="2:8" ht="75" x14ac:dyDescent="0.25">
      <c r="B24" s="86">
        <v>1</v>
      </c>
      <c r="C24" s="84" t="s">
        <v>41</v>
      </c>
      <c r="D24" s="85" t="s">
        <v>17</v>
      </c>
      <c r="E24" s="86">
        <v>1</v>
      </c>
      <c r="F24" s="88">
        <v>916763.45</v>
      </c>
      <c r="G24" s="89">
        <f>E24*F24</f>
        <v>916763.45</v>
      </c>
      <c r="H24" s="90">
        <v>2811.3</v>
      </c>
    </row>
    <row r="25" spans="2:8" x14ac:dyDescent="0.25">
      <c r="B25" s="71" t="s">
        <v>16</v>
      </c>
      <c r="C25" s="71"/>
      <c r="D25" s="71"/>
      <c r="E25" s="71"/>
      <c r="F25" s="71"/>
      <c r="G25" s="53">
        <f>SUM(G24:G24)</f>
        <v>916763.45</v>
      </c>
      <c r="H25" s="64">
        <v>2811.3</v>
      </c>
    </row>
  </sheetData>
  <mergeCells count="10">
    <mergeCell ref="B15:F15"/>
    <mergeCell ref="B17:G17"/>
    <mergeCell ref="B20:F20"/>
    <mergeCell ref="B22:G22"/>
    <mergeCell ref="B25:F25"/>
    <mergeCell ref="B2:G2"/>
    <mergeCell ref="B5:F5"/>
    <mergeCell ref="B7:G7"/>
    <mergeCell ref="B10:F10"/>
    <mergeCell ref="B12:G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6"/>
  <sheetViews>
    <sheetView showGridLines="0" tabSelected="1" topLeftCell="A4" workbookViewId="0">
      <selection activeCell="X15" sqref="X15"/>
    </sheetView>
  </sheetViews>
  <sheetFormatPr defaultRowHeight="15" x14ac:dyDescent="0.25"/>
  <cols>
    <col min="1" max="1" width="4.140625" style="30" customWidth="1"/>
    <col min="2" max="2" width="11.42578125" style="30" customWidth="1"/>
    <col min="3" max="3" width="17.85546875" style="30" customWidth="1"/>
    <col min="4" max="4" width="19.140625" style="30" customWidth="1"/>
    <col min="5" max="5" width="13.85546875" style="30" customWidth="1"/>
    <col min="6" max="7" width="15.28515625" style="30" customWidth="1"/>
    <col min="8" max="8" width="16" style="30" customWidth="1"/>
    <col min="9" max="9" width="16.7109375" style="31" customWidth="1"/>
    <col min="10" max="10" width="13.85546875" style="30" customWidth="1"/>
    <col min="11" max="12" width="15.28515625" style="30" customWidth="1"/>
    <col min="13" max="13" width="16" style="30" customWidth="1"/>
    <col min="14" max="14" width="16.7109375" style="31" customWidth="1"/>
    <col min="15" max="15" width="11.42578125" style="30" bestFit="1" customWidth="1"/>
    <col min="16" max="16" width="14.28515625" style="30" bestFit="1" customWidth="1"/>
    <col min="17" max="17" width="13.85546875" style="30" bestFit="1" customWidth="1"/>
    <col min="18" max="18" width="12.7109375" style="30" bestFit="1" customWidth="1"/>
    <col min="19" max="19" width="16.7109375" style="30" bestFit="1" customWidth="1"/>
    <col min="20" max="20" width="11.42578125" style="30" bestFit="1" customWidth="1"/>
    <col min="21" max="21" width="14.28515625" style="30" bestFit="1" customWidth="1"/>
    <col min="22" max="22" width="13.85546875" style="30" bestFit="1" customWidth="1"/>
    <col min="23" max="23" width="12.7109375" style="30" bestFit="1" customWidth="1"/>
    <col min="24" max="24" width="16.7109375" style="30" bestFit="1" customWidth="1"/>
    <col min="25" max="16384" width="9.140625" style="30"/>
  </cols>
  <sheetData>
    <row r="1" spans="2:24" s="56" customFormat="1" x14ac:dyDescent="0.25">
      <c r="I1" s="57"/>
      <c r="N1" s="57"/>
    </row>
    <row r="2" spans="2:24" s="56" customFormat="1" x14ac:dyDescent="0.25">
      <c r="I2" s="57"/>
      <c r="N2" s="57"/>
    </row>
    <row r="3" spans="2:24" s="58" customFormat="1" x14ac:dyDescent="0.25">
      <c r="F3" s="58">
        <f>F1-F2</f>
        <v>0</v>
      </c>
    </row>
    <row r="4" spans="2:24" s="58" customFormat="1" x14ac:dyDescent="0.25"/>
    <row r="5" spans="2:24" s="32" customFormat="1" x14ac:dyDescent="0.25">
      <c r="B5" s="70" t="str">
        <f>'Resumo do Contrato'!B3</f>
        <v>CONTRATO 02.2020.RER</v>
      </c>
      <c r="C5" s="70"/>
      <c r="D5" s="70"/>
      <c r="E5" s="78" t="s">
        <v>42</v>
      </c>
      <c r="F5" s="78"/>
      <c r="G5" s="78"/>
      <c r="H5" s="78"/>
      <c r="I5" s="79" t="s">
        <v>6</v>
      </c>
      <c r="J5" s="78" t="s">
        <v>44</v>
      </c>
      <c r="K5" s="78"/>
      <c r="L5" s="78"/>
      <c r="M5" s="78"/>
      <c r="N5" s="79" t="s">
        <v>6</v>
      </c>
      <c r="O5" s="78" t="s">
        <v>43</v>
      </c>
      <c r="P5" s="78"/>
      <c r="Q5" s="78"/>
      <c r="R5" s="78"/>
      <c r="S5" s="79" t="s">
        <v>6</v>
      </c>
      <c r="T5" s="78" t="s">
        <v>45</v>
      </c>
      <c r="U5" s="78"/>
      <c r="V5" s="78"/>
      <c r="W5" s="78"/>
      <c r="X5" s="79" t="s">
        <v>6</v>
      </c>
    </row>
    <row r="6" spans="2:24" s="32" customFormat="1" x14ac:dyDescent="0.25">
      <c r="B6" s="81" t="str">
        <f>'Resumo do Contrato'!D4</f>
        <v>06/02/2020 a 30/03/2021</v>
      </c>
      <c r="C6" s="81"/>
      <c r="D6" s="81"/>
      <c r="E6" s="78"/>
      <c r="F6" s="78"/>
      <c r="G6" s="78"/>
      <c r="H6" s="78"/>
      <c r="I6" s="79"/>
      <c r="J6" s="78"/>
      <c r="K6" s="78"/>
      <c r="L6" s="78"/>
      <c r="M6" s="78"/>
      <c r="N6" s="79"/>
      <c r="O6" s="78"/>
      <c r="P6" s="78"/>
      <c r="Q6" s="78"/>
      <c r="R6" s="78"/>
      <c r="S6" s="79"/>
      <c r="T6" s="78"/>
      <c r="U6" s="78"/>
      <c r="V6" s="78"/>
      <c r="W6" s="78"/>
      <c r="X6" s="79"/>
    </row>
    <row r="7" spans="2:24" s="32" customFormat="1" x14ac:dyDescent="0.25">
      <c r="B7" s="70"/>
      <c r="C7" s="70"/>
      <c r="D7" s="70"/>
      <c r="E7" s="78"/>
      <c r="F7" s="78"/>
      <c r="G7" s="78"/>
      <c r="H7" s="78"/>
      <c r="I7" s="79"/>
      <c r="J7" s="78"/>
      <c r="K7" s="78"/>
      <c r="L7" s="78"/>
      <c r="M7" s="78"/>
      <c r="N7" s="79"/>
      <c r="O7" s="78"/>
      <c r="P7" s="78"/>
      <c r="Q7" s="78"/>
      <c r="R7" s="78"/>
      <c r="S7" s="79"/>
      <c r="T7" s="78"/>
      <c r="U7" s="78"/>
      <c r="V7" s="78"/>
      <c r="W7" s="78"/>
      <c r="X7" s="79"/>
    </row>
    <row r="8" spans="2:24" s="33" customFormat="1" ht="45" x14ac:dyDescent="0.25">
      <c r="B8" s="82"/>
      <c r="C8" s="34" t="s">
        <v>7</v>
      </c>
      <c r="D8" s="34" t="s">
        <v>0</v>
      </c>
      <c r="E8" s="34" t="s">
        <v>11</v>
      </c>
      <c r="F8" s="34" t="s">
        <v>12</v>
      </c>
      <c r="G8" s="34" t="s">
        <v>21</v>
      </c>
      <c r="H8" s="35" t="s">
        <v>5</v>
      </c>
      <c r="I8" s="79"/>
      <c r="J8" s="34" t="s">
        <v>11</v>
      </c>
      <c r="K8" s="34" t="s">
        <v>12</v>
      </c>
      <c r="L8" s="34" t="s">
        <v>21</v>
      </c>
      <c r="M8" s="35" t="s">
        <v>5</v>
      </c>
      <c r="N8" s="79"/>
      <c r="O8" s="34" t="s">
        <v>11</v>
      </c>
      <c r="P8" s="34" t="s">
        <v>12</v>
      </c>
      <c r="Q8" s="34" t="s">
        <v>21</v>
      </c>
      <c r="R8" s="35" t="s">
        <v>5</v>
      </c>
      <c r="S8" s="79"/>
      <c r="T8" s="34" t="s">
        <v>11</v>
      </c>
      <c r="U8" s="34" t="s">
        <v>12</v>
      </c>
      <c r="V8" s="34" t="s">
        <v>21</v>
      </c>
      <c r="W8" s="35" t="s">
        <v>5</v>
      </c>
      <c r="X8" s="79"/>
    </row>
    <row r="9" spans="2:24" s="32" customFormat="1" x14ac:dyDescent="0.25">
      <c r="B9" s="82"/>
      <c r="C9" s="36"/>
      <c r="D9" s="17">
        <v>869091.97</v>
      </c>
      <c r="E9" s="37"/>
      <c r="F9" s="37">
        <v>873305.35</v>
      </c>
      <c r="G9" s="37"/>
      <c r="H9" s="38">
        <v>4213.38</v>
      </c>
      <c r="I9" s="62">
        <f>H9+D9</f>
        <v>873305.35</v>
      </c>
      <c r="J9" s="37"/>
      <c r="K9" s="37">
        <v>884594.39</v>
      </c>
      <c r="L9" s="52">
        <f>J9*K9</f>
        <v>0</v>
      </c>
      <c r="M9" s="38">
        <v>11289.04</v>
      </c>
      <c r="N9" s="62">
        <f>M9+I9</f>
        <v>884594.39</v>
      </c>
      <c r="O9" s="37"/>
      <c r="P9" s="37">
        <v>919574.75</v>
      </c>
      <c r="Q9" s="52">
        <f>O9*P9</f>
        <v>0</v>
      </c>
      <c r="R9" s="38">
        <v>34980.36</v>
      </c>
      <c r="S9" s="62">
        <f>R9+N9</f>
        <v>919574.75</v>
      </c>
      <c r="T9" s="37"/>
      <c r="U9" s="37">
        <v>916763.45</v>
      </c>
      <c r="V9" s="52">
        <f>T9*U9</f>
        <v>0</v>
      </c>
      <c r="W9" s="38">
        <v>-2811.3</v>
      </c>
      <c r="X9" s="62">
        <f>W9+S9</f>
        <v>916763.45</v>
      </c>
    </row>
    <row r="10" spans="2:24" s="32" customFormat="1" x14ac:dyDescent="0.25">
      <c r="B10" s="80" t="s">
        <v>13</v>
      </c>
      <c r="C10" s="80"/>
      <c r="D10" s="39"/>
      <c r="E10" s="80" t="s">
        <v>13</v>
      </c>
      <c r="F10" s="80"/>
      <c r="G10" s="40"/>
      <c r="H10" s="41"/>
      <c r="I10" s="41"/>
      <c r="J10" s="80" t="s">
        <v>13</v>
      </c>
      <c r="K10" s="80"/>
      <c r="L10" s="49"/>
      <c r="M10" s="41"/>
      <c r="N10" s="41"/>
      <c r="O10" s="80" t="s">
        <v>13</v>
      </c>
      <c r="P10" s="80"/>
      <c r="Q10" s="61"/>
      <c r="R10" s="41"/>
      <c r="S10" s="41"/>
      <c r="T10" s="80" t="s">
        <v>13</v>
      </c>
      <c r="U10" s="80"/>
      <c r="V10" s="61"/>
      <c r="W10" s="41"/>
      <c r="X10" s="41"/>
    </row>
    <row r="11" spans="2:24" s="42" customFormat="1" ht="45" x14ac:dyDescent="0.25">
      <c r="B11" s="45" t="s">
        <v>23</v>
      </c>
      <c r="C11" s="43" t="s">
        <v>24</v>
      </c>
      <c r="D11" s="44"/>
      <c r="E11" s="45" t="s">
        <v>23</v>
      </c>
      <c r="F11" s="46" t="s">
        <v>14</v>
      </c>
      <c r="G11" s="46" t="s">
        <v>24</v>
      </c>
      <c r="H11" s="47"/>
      <c r="I11" s="41"/>
      <c r="J11" s="45" t="s">
        <v>23</v>
      </c>
      <c r="K11" s="46" t="s">
        <v>14</v>
      </c>
      <c r="L11" s="46"/>
      <c r="M11" s="47"/>
      <c r="N11" s="41"/>
      <c r="O11" s="45" t="s">
        <v>23</v>
      </c>
      <c r="P11" s="46" t="s">
        <v>14</v>
      </c>
      <c r="Q11" s="46"/>
      <c r="R11" s="47"/>
      <c r="S11" s="41"/>
      <c r="T11" s="45" t="s">
        <v>23</v>
      </c>
      <c r="U11" s="46" t="s">
        <v>14</v>
      </c>
      <c r="V11" s="46"/>
      <c r="W11" s="47"/>
      <c r="X11" s="41"/>
    </row>
    <row r="12" spans="2:24" s="32" customFormat="1" x14ac:dyDescent="0.25">
      <c r="B12" s="75" t="s">
        <v>22</v>
      </c>
      <c r="C12" s="75">
        <v>869091.97</v>
      </c>
      <c r="E12" s="75" t="s">
        <v>22</v>
      </c>
      <c r="F12" s="72">
        <f>(G9/365)*217</f>
        <v>0</v>
      </c>
      <c r="G12" s="72">
        <v>873305.35</v>
      </c>
      <c r="H12" s="48"/>
      <c r="I12" s="41"/>
      <c r="J12" s="75" t="s">
        <v>22</v>
      </c>
      <c r="K12" s="72">
        <f>(L9/360)*148</f>
        <v>0</v>
      </c>
      <c r="L12" s="72">
        <v>884594.39</v>
      </c>
      <c r="M12" s="48"/>
      <c r="N12" s="41"/>
      <c r="O12" s="75" t="s">
        <v>22</v>
      </c>
      <c r="P12" s="72">
        <f>(Q9/360)*148</f>
        <v>0</v>
      </c>
      <c r="Q12" s="72">
        <v>919574.75</v>
      </c>
      <c r="R12" s="48"/>
      <c r="S12" s="41"/>
      <c r="T12" s="75" t="s">
        <v>22</v>
      </c>
      <c r="U12" s="72">
        <f>(V9/360)*148</f>
        <v>0</v>
      </c>
      <c r="V12" s="72">
        <v>916763.45</v>
      </c>
      <c r="W12" s="48"/>
      <c r="X12" s="41"/>
    </row>
    <row r="13" spans="2:24" s="32" customFormat="1" x14ac:dyDescent="0.25">
      <c r="B13" s="76"/>
      <c r="C13" s="76"/>
      <c r="E13" s="76"/>
      <c r="F13" s="73"/>
      <c r="G13" s="73"/>
      <c r="H13" s="55"/>
      <c r="I13" s="41"/>
      <c r="J13" s="76"/>
      <c r="K13" s="73"/>
      <c r="L13" s="73"/>
      <c r="M13" s="55"/>
      <c r="N13" s="41"/>
      <c r="O13" s="76"/>
      <c r="P13" s="73"/>
      <c r="Q13" s="73"/>
      <c r="R13" s="55"/>
      <c r="S13" s="41"/>
      <c r="T13" s="76"/>
      <c r="U13" s="73"/>
      <c r="V13" s="73"/>
      <c r="W13" s="55"/>
      <c r="X13" s="41"/>
    </row>
    <row r="14" spans="2:24" s="32" customFormat="1" x14ac:dyDescent="0.25">
      <c r="B14" s="76"/>
      <c r="C14" s="76"/>
      <c r="E14" s="76"/>
      <c r="F14" s="73"/>
      <c r="G14" s="73"/>
      <c r="H14" s="55"/>
      <c r="I14" s="41"/>
      <c r="J14" s="76"/>
      <c r="K14" s="73"/>
      <c r="L14" s="73"/>
      <c r="M14" s="55"/>
      <c r="N14" s="41"/>
      <c r="O14" s="76"/>
      <c r="P14" s="73"/>
      <c r="Q14" s="73"/>
      <c r="R14" s="55"/>
      <c r="S14" s="41"/>
      <c r="T14" s="76"/>
      <c r="U14" s="73"/>
      <c r="V14" s="73"/>
      <c r="W14" s="55"/>
      <c r="X14" s="41"/>
    </row>
    <row r="15" spans="2:24" s="32" customFormat="1" x14ac:dyDescent="0.25">
      <c r="B15" s="76"/>
      <c r="C15" s="76"/>
      <c r="E15" s="76"/>
      <c r="F15" s="73"/>
      <c r="G15" s="73"/>
      <c r="H15" s="48"/>
      <c r="I15" s="41"/>
      <c r="J15" s="76"/>
      <c r="K15" s="73"/>
      <c r="L15" s="73"/>
      <c r="M15" s="48"/>
      <c r="N15" s="41"/>
      <c r="O15" s="76"/>
      <c r="P15" s="73"/>
      <c r="Q15" s="73"/>
      <c r="R15" s="48"/>
      <c r="S15" s="41"/>
      <c r="T15" s="76"/>
      <c r="U15" s="73"/>
      <c r="V15" s="73"/>
      <c r="W15" s="48"/>
      <c r="X15" s="41"/>
    </row>
    <row r="16" spans="2:24" s="32" customFormat="1" x14ac:dyDescent="0.25">
      <c r="B16" s="76"/>
      <c r="C16" s="76"/>
      <c r="E16" s="76"/>
      <c r="F16" s="73"/>
      <c r="G16" s="73"/>
      <c r="H16" s="48"/>
      <c r="I16" s="41"/>
      <c r="J16" s="76"/>
      <c r="K16" s="73"/>
      <c r="L16" s="73"/>
      <c r="M16" s="48"/>
      <c r="N16" s="41"/>
      <c r="O16" s="76"/>
      <c r="P16" s="73"/>
      <c r="Q16" s="73"/>
      <c r="R16" s="48"/>
      <c r="S16" s="41"/>
      <c r="T16" s="76"/>
      <c r="U16" s="73"/>
      <c r="V16" s="73"/>
      <c r="W16" s="48"/>
      <c r="X16" s="41"/>
    </row>
    <row r="17" spans="2:24" s="32" customFormat="1" x14ac:dyDescent="0.25">
      <c r="B17" s="76"/>
      <c r="C17" s="76"/>
      <c r="E17" s="76"/>
      <c r="F17" s="73"/>
      <c r="G17" s="73"/>
      <c r="H17" s="48"/>
      <c r="I17" s="41"/>
      <c r="J17" s="76"/>
      <c r="K17" s="73"/>
      <c r="L17" s="73"/>
      <c r="M17" s="48"/>
      <c r="N17" s="41"/>
      <c r="O17" s="76"/>
      <c r="P17" s="73"/>
      <c r="Q17" s="73"/>
      <c r="R17" s="48"/>
      <c r="S17" s="41"/>
      <c r="T17" s="76"/>
      <c r="U17" s="73"/>
      <c r="V17" s="73"/>
      <c r="W17" s="48"/>
      <c r="X17" s="41"/>
    </row>
    <row r="18" spans="2:24" s="32" customFormat="1" x14ac:dyDescent="0.25">
      <c r="B18" s="76"/>
      <c r="C18" s="76"/>
      <c r="E18" s="76"/>
      <c r="F18" s="73"/>
      <c r="G18" s="73"/>
      <c r="H18" s="48"/>
      <c r="I18" s="41"/>
      <c r="J18" s="76"/>
      <c r="K18" s="73"/>
      <c r="L18" s="73"/>
      <c r="M18" s="48"/>
      <c r="N18" s="41"/>
      <c r="O18" s="76"/>
      <c r="P18" s="73"/>
      <c r="Q18" s="73"/>
      <c r="R18" s="48"/>
      <c r="S18" s="41"/>
      <c r="T18" s="76"/>
      <c r="U18" s="73"/>
      <c r="V18" s="73"/>
      <c r="W18" s="48"/>
      <c r="X18" s="41"/>
    </row>
    <row r="19" spans="2:24" s="32" customFormat="1" x14ac:dyDescent="0.25">
      <c r="B19" s="76"/>
      <c r="C19" s="76"/>
      <c r="E19" s="76"/>
      <c r="F19" s="73"/>
      <c r="G19" s="73"/>
      <c r="H19" s="48"/>
      <c r="I19" s="41"/>
      <c r="J19" s="76"/>
      <c r="K19" s="73"/>
      <c r="L19" s="73"/>
      <c r="M19" s="48"/>
      <c r="N19" s="41"/>
      <c r="O19" s="76"/>
      <c r="P19" s="73"/>
      <c r="Q19" s="73"/>
      <c r="R19" s="48"/>
      <c r="S19" s="41"/>
      <c r="T19" s="76"/>
      <c r="U19" s="73"/>
      <c r="V19" s="73"/>
      <c r="W19" s="48"/>
      <c r="X19" s="41"/>
    </row>
    <row r="20" spans="2:24" s="32" customFormat="1" x14ac:dyDescent="0.25">
      <c r="B20" s="76"/>
      <c r="C20" s="76"/>
      <c r="E20" s="76"/>
      <c r="F20" s="73"/>
      <c r="G20" s="73"/>
      <c r="H20" s="48"/>
      <c r="I20" s="41"/>
      <c r="J20" s="76"/>
      <c r="K20" s="73"/>
      <c r="L20" s="73"/>
      <c r="M20" s="48"/>
      <c r="N20" s="41"/>
      <c r="O20" s="76"/>
      <c r="P20" s="73"/>
      <c r="Q20" s="73"/>
      <c r="R20" s="48"/>
      <c r="S20" s="41"/>
      <c r="T20" s="76"/>
      <c r="U20" s="73"/>
      <c r="V20" s="73"/>
      <c r="W20" s="48"/>
      <c r="X20" s="41"/>
    </row>
    <row r="21" spans="2:24" s="32" customFormat="1" x14ac:dyDescent="0.25">
      <c r="B21" s="76"/>
      <c r="C21" s="76"/>
      <c r="E21" s="76"/>
      <c r="F21" s="73"/>
      <c r="G21" s="73"/>
      <c r="H21" s="48"/>
      <c r="I21" s="41"/>
      <c r="J21" s="76"/>
      <c r="K21" s="73"/>
      <c r="L21" s="73"/>
      <c r="M21" s="48"/>
      <c r="N21" s="41"/>
      <c r="O21" s="76"/>
      <c r="P21" s="73"/>
      <c r="Q21" s="73"/>
      <c r="R21" s="48"/>
      <c r="S21" s="41"/>
      <c r="T21" s="76"/>
      <c r="U21" s="73"/>
      <c r="V21" s="73"/>
      <c r="W21" s="48"/>
      <c r="X21" s="41"/>
    </row>
    <row r="22" spans="2:24" s="32" customFormat="1" x14ac:dyDescent="0.25">
      <c r="B22" s="76"/>
      <c r="C22" s="76"/>
      <c r="E22" s="76"/>
      <c r="F22" s="73"/>
      <c r="G22" s="73"/>
      <c r="H22" s="48"/>
      <c r="I22" s="41"/>
      <c r="J22" s="76"/>
      <c r="K22" s="73"/>
      <c r="L22" s="73"/>
      <c r="M22" s="48"/>
      <c r="N22" s="41"/>
      <c r="O22" s="76"/>
      <c r="P22" s="73"/>
      <c r="Q22" s="73"/>
      <c r="R22" s="48"/>
      <c r="S22" s="41"/>
      <c r="T22" s="76"/>
      <c r="U22" s="73"/>
      <c r="V22" s="73"/>
      <c r="W22" s="48"/>
      <c r="X22" s="41"/>
    </row>
    <row r="23" spans="2:24" s="32" customFormat="1" x14ac:dyDescent="0.25">
      <c r="B23" s="77"/>
      <c r="C23" s="77"/>
      <c r="E23" s="77"/>
      <c r="F23" s="74"/>
      <c r="G23" s="74"/>
      <c r="H23" s="48"/>
      <c r="I23" s="41"/>
      <c r="J23" s="77"/>
      <c r="K23" s="74"/>
      <c r="L23" s="74"/>
      <c r="M23" s="48"/>
      <c r="N23" s="41"/>
      <c r="O23" s="77"/>
      <c r="P23" s="74"/>
      <c r="Q23" s="74"/>
      <c r="R23" s="48"/>
      <c r="S23" s="41"/>
      <c r="T23" s="77"/>
      <c r="U23" s="74"/>
      <c r="V23" s="74"/>
      <c r="W23" s="48"/>
      <c r="X23" s="41"/>
    </row>
    <row r="24" spans="2:24" s="32" customFormat="1" x14ac:dyDescent="0.25">
      <c r="I24" s="41"/>
      <c r="N24" s="41"/>
    </row>
    <row r="25" spans="2:24" x14ac:dyDescent="0.25">
      <c r="I25" s="41"/>
      <c r="N25" s="41"/>
    </row>
    <row r="26" spans="2:24" x14ac:dyDescent="0.25">
      <c r="I26" s="41"/>
      <c r="N26" s="41"/>
    </row>
  </sheetData>
  <mergeCells count="39">
    <mergeCell ref="O12:O23"/>
    <mergeCell ref="P12:P23"/>
    <mergeCell ref="Q12:Q23"/>
    <mergeCell ref="T5:W5"/>
    <mergeCell ref="X5:X8"/>
    <mergeCell ref="T6:W6"/>
    <mergeCell ref="T7:W7"/>
    <mergeCell ref="T10:U10"/>
    <mergeCell ref="T12:T23"/>
    <mergeCell ref="U12:U23"/>
    <mergeCell ref="V12:V23"/>
    <mergeCell ref="O5:R5"/>
    <mergeCell ref="S5:S8"/>
    <mergeCell ref="O6:R6"/>
    <mergeCell ref="O7:R7"/>
    <mergeCell ref="O10:P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K12:K23"/>
    <mergeCell ref="L12:L23"/>
    <mergeCell ref="B12:B23"/>
    <mergeCell ref="E12:E23"/>
    <mergeCell ref="J12:J23"/>
    <mergeCell ref="C12:C23"/>
    <mergeCell ref="G12:G23"/>
    <mergeCell ref="F12:F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2020-12-07T13:59:02Z</dcterms:modified>
</cp:coreProperties>
</file>