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REITORIA\"/>
    </mc:Choice>
  </mc:AlternateContent>
  <bookViews>
    <workbookView xWindow="0" yWindow="0" windowWidth="21600" windowHeight="9000" activeTab="2"/>
  </bookViews>
  <sheets>
    <sheet name="Resumo do Contrato" sheetId="2" r:id="rId1"/>
    <sheet name="Resumo por Item" sheetId="5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N8" i="3" l="1"/>
  <c r="M8" i="3"/>
  <c r="L23" i="3"/>
  <c r="K23" i="3"/>
  <c r="L13" i="3"/>
  <c r="L14" i="3"/>
  <c r="L15" i="3"/>
  <c r="L16" i="3"/>
  <c r="L17" i="3"/>
  <c r="L18" i="3"/>
  <c r="L19" i="3"/>
  <c r="L20" i="3"/>
  <c r="L21" i="3"/>
  <c r="L22" i="3"/>
  <c r="L12" i="3"/>
  <c r="L11" i="3"/>
  <c r="F12" i="3"/>
  <c r="F11" i="3"/>
  <c r="L8" i="3"/>
  <c r="J8" i="3" l="1"/>
  <c r="F13" i="5" l="1"/>
  <c r="F7" i="5"/>
  <c r="I12" i="5"/>
  <c r="I11" i="5"/>
  <c r="H12" i="5"/>
  <c r="H11" i="5"/>
  <c r="B5" i="3" l="1"/>
  <c r="G20" i="2"/>
  <c r="C8" i="3" l="1"/>
  <c r="B4" i="3"/>
  <c r="F8" i="2"/>
  <c r="F9" i="2"/>
  <c r="F10" i="2"/>
  <c r="F11" i="2"/>
  <c r="F12" i="2"/>
  <c r="F13" i="2"/>
  <c r="F14" i="2"/>
  <c r="F15" i="2"/>
  <c r="F16" i="2"/>
  <c r="F17" i="2"/>
  <c r="E20" i="2" l="1"/>
  <c r="E8" i="3" l="1"/>
  <c r="G8" i="3" s="1"/>
  <c r="F13" i="3" l="1"/>
  <c r="G13" i="3" s="1"/>
  <c r="F17" i="3"/>
  <c r="G17" i="3" s="1"/>
  <c r="F21" i="3"/>
  <c r="G21" i="3" s="1"/>
  <c r="F14" i="3"/>
  <c r="G14" i="3" s="1"/>
  <c r="F18" i="3"/>
  <c r="G18" i="3" s="1"/>
  <c r="F22" i="3"/>
  <c r="G22" i="3" s="1"/>
  <c r="F15" i="3"/>
  <c r="G15" i="3" s="1"/>
  <c r="F19" i="3"/>
  <c r="G19" i="3" s="1"/>
  <c r="G11" i="3"/>
  <c r="G12" i="3"/>
  <c r="F16" i="3"/>
  <c r="G16" i="3" s="1"/>
  <c r="F20" i="3"/>
  <c r="G20" i="3" s="1"/>
  <c r="I8" i="3"/>
  <c r="F5" i="2"/>
  <c r="F6" i="2"/>
  <c r="F7" i="2"/>
  <c r="F18" i="2"/>
  <c r="F19" i="2"/>
  <c r="F4" i="2"/>
  <c r="F20" i="2" l="1"/>
  <c r="H20" i="2" l="1"/>
</calcChain>
</file>

<file path=xl/sharedStrings.xml><?xml version="1.0" encoding="utf-8"?>
<sst xmlns="http://schemas.openxmlformats.org/spreadsheetml/2006/main" count="108" uniqueCount="70">
  <si>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</si>
  <si>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</si>
  <si>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</si>
  <si>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</si>
  <si>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</si>
  <si>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</si>
  <si>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</si>
  <si>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</si>
  <si>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</si>
  <si>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</si>
  <si>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</si>
  <si>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</si>
  <si>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</si>
  <si>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</si>
  <si>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</si>
  <si>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</si>
  <si>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</si>
  <si>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</si>
  <si>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</si>
  <si>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</si>
  <si>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</si>
  <si>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</si>
  <si>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</si>
  <si>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</si>
  <si>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</si>
  <si>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</si>
  <si>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</si>
  <si>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</si>
  <si>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</si>
  <si>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</si>
  <si>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</si>
  <si>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Valor Mensal</t>
  </si>
  <si>
    <t>04/07/2019 a 03/07/2020</t>
  </si>
  <si>
    <t>ADITIVO Nº 01/2020</t>
  </si>
  <si>
    <t>Prorrogação</t>
  </si>
  <si>
    <t>04/07/2020 a 03/07/2021</t>
  </si>
  <si>
    <t>ADITIVO Nº 01/2020 - PRORROGAÇÃO</t>
  </si>
  <si>
    <t>23208.001996/2019-68</t>
  </si>
  <si>
    <t>23208.001617/2020-73</t>
  </si>
  <si>
    <t xml:space="preserve">CONTRATO 35.2019.RER </t>
  </si>
  <si>
    <t>Novo valor Mensal</t>
  </si>
  <si>
    <t>Novo valor Anual</t>
  </si>
  <si>
    <t>Prazo</t>
  </si>
  <si>
    <t>Tipo de alteração</t>
  </si>
  <si>
    <t>Valor Total</t>
  </si>
  <si>
    <t>Qtde</t>
  </si>
  <si>
    <t>Valor</t>
  </si>
  <si>
    <t>Cronograma das parcelas</t>
  </si>
  <si>
    <t>Diferença</t>
  </si>
  <si>
    <t>Diferença Mensal</t>
  </si>
  <si>
    <t>Item</t>
  </si>
  <si>
    <t>Descrição detalhada</t>
  </si>
  <si>
    <t>Unid.</t>
  </si>
  <si>
    <t>Quant. Total</t>
  </si>
  <si>
    <t>Valor Unitário</t>
  </si>
  <si>
    <t>Valor Total (R$)</t>
  </si>
  <si>
    <t>Manutenção em ar condicionado,  PRESTAÇÃO DE SERVIÇOS: Contratação de empresa especializada na prestação de serviços de manutenção preventiva e corretiva em ar condicionado.</t>
  </si>
  <si>
    <t>serv</t>
  </si>
  <si>
    <t>Peças de reposição Ar condicionado *  PRESTAÇÃO DE SERVIÇO: Peças para manutenção do ar condicionado.</t>
  </si>
  <si>
    <t>Und.</t>
  </si>
  <si>
    <t>TOTAL</t>
  </si>
  <si>
    <t>CONTRATO 35.2019.RER</t>
  </si>
  <si>
    <t>Diferença VU</t>
  </si>
  <si>
    <t>Diferença VT</t>
  </si>
  <si>
    <t>CONTRATO 35.2019.RER (em elaboração)</t>
  </si>
  <si>
    <t>APOSTILAMENTO 01/2020-06/12/20</t>
  </si>
  <si>
    <t>Reajuste</t>
  </si>
  <si>
    <t>23208.003695/2020-11</t>
  </si>
  <si>
    <t>APOSTILAMENTO 01/2020 - REAJUSTE</t>
  </si>
  <si>
    <t>A partir de 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</si>
</sst>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Border="1"/>
    <xf numFmtId="164" fontId="9" fillId="0" borderId="0" xfId="1" applyFont="1" applyBorder="1" applyAlignment="1">
      <alignment horizontal="center" vertical="center"/>
    </xf>
    <xf numFmtId="164" fontId="0" fillId="0" borderId="0" xfId="1" applyFont="1" applyBorder="1"/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0" fontId="0" fillId="0" borderId="0" xfId="0" applyFill="1" applyBorder="1"/>
    <xf numFmtId="164" fontId="0" fillId="0" borderId="0" xfId="1" applyFont="1" applyFill="1" applyBorder="1"/>
    <xf numFmtId="164" fontId="0" fillId="4" borderId="0" xfId="1" applyNumberFormat="1" applyFont="1" applyFill="1" applyBorder="1"/>
    <xf numFmtId="0" fontId="0" fillId="0" borderId="0" xfId="0" applyBorder="1" applyAlignment="1">
      <alignment vertical="center"/>
    </xf>
    <xf numFmtId="164" fontId="9" fillId="0" borderId="0" xfId="1" applyFont="1" applyBorder="1" applyAlignment="1">
      <alignment horizontal="center" vertical="center" wrapText="1"/>
    </xf>
    <xf numFmtId="44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164" fontId="0" fillId="0" borderId="5" xfId="1" applyFont="1" applyBorder="1"/>
    <xf numFmtId="0" fontId="10" fillId="7" borderId="1" xfId="0" applyFont="1" applyFill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0" fontId="12" fillId="8" borderId="10" xfId="0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10" fillId="7" borderId="1" xfId="0" applyFont="1" applyFill="1" applyBorder="1" applyAlignment="1">
      <alignment horizontal="center"/>
    </xf>
    <xf numFmtId="0" fontId="15" fillId="0" borderId="0" xfId="3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arvore_visualizar&amp;acao_origem=procedimento_visualizar&amp;id_procedimento=792928&amp;infra_sistema=100000100&amp;infra_unidade_atual=110001864&amp;infra_hash=2269c709973f3ea6690d329d6045efedbef94c9ee943534bd097ea4c9a312db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6"/>
  <sheetViews>
    <sheetView showGridLines="0" workbookViewId="0">
      <selection activeCell="I19" sqref="I19"/>
    </sheetView>
  </sheetViews>
  <sheetFormatPr defaultRowHeight="15" x14ac:dyDescent="0.25"/>
  <cols>
    <col min="1" max="1" width="9.140625" style="1"/>
    <col min="2" max="2" width="32.7109375" style="1" bestFit="1" customWidth="1"/>
    <col min="3" max="3" width="26.7109375" style="1" customWidth="1"/>
    <col min="4" max="4" width="24.5703125" style="1" bestFit="1" customWidth="1"/>
    <col min="5" max="6" width="21" style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5.75" x14ac:dyDescent="0.25">
      <c r="B3" s="32" t="s">
        <v>39</v>
      </c>
      <c r="C3" s="29" t="s">
        <v>43</v>
      </c>
      <c r="D3" s="29" t="s">
        <v>42</v>
      </c>
      <c r="E3" s="29" t="s">
        <v>0</v>
      </c>
      <c r="F3" s="29" t="s">
        <v>31</v>
      </c>
      <c r="G3" s="30" t="s">
        <v>1</v>
      </c>
      <c r="H3" s="31" t="s">
        <v>2</v>
      </c>
      <c r="I3" s="29" t="s">
        <v>4</v>
      </c>
      <c r="J3" s="75"/>
      <c r="K3" s="75"/>
    </row>
    <row r="4" spans="2:11" x14ac:dyDescent="0.25">
      <c r="B4" s="22" t="s">
        <v>3</v>
      </c>
      <c r="C4" s="19"/>
      <c r="D4" s="23" t="s">
        <v>32</v>
      </c>
      <c r="E4" s="19">
        <v>158049</v>
      </c>
      <c r="F4" s="19">
        <f>E4/12</f>
        <v>13170.75</v>
      </c>
      <c r="G4" s="20"/>
      <c r="H4" s="21"/>
      <c r="I4" s="23" t="s">
        <v>37</v>
      </c>
      <c r="J4" s="5"/>
    </row>
    <row r="5" spans="2:11" x14ac:dyDescent="0.25">
      <c r="B5" s="22" t="s">
        <v>33</v>
      </c>
      <c r="C5" s="17" t="s">
        <v>34</v>
      </c>
      <c r="D5" s="18" t="s">
        <v>35</v>
      </c>
      <c r="E5" s="19"/>
      <c r="F5" s="19">
        <f t="shared" ref="F5:F19" si="0">E5/12</f>
        <v>0</v>
      </c>
      <c r="G5" s="20"/>
      <c r="H5" s="21"/>
      <c r="I5" s="18" t="s">
        <v>38</v>
      </c>
      <c r="J5" s="5"/>
    </row>
    <row r="6" spans="2:11" x14ac:dyDescent="0.25">
      <c r="B6" s="22" t="s">
        <v>65</v>
      </c>
      <c r="C6" s="19" t="s">
        <v>66</v>
      </c>
      <c r="D6" s="18"/>
      <c r="E6" s="19">
        <v>11558.64</v>
      </c>
      <c r="F6" s="19">
        <f t="shared" si="0"/>
        <v>963.21999999999991</v>
      </c>
      <c r="G6" s="20"/>
      <c r="H6" s="21"/>
      <c r="I6" s="74" t="s">
        <v>67</v>
      </c>
      <c r="J6" s="5"/>
    </row>
    <row r="7" spans="2:11" hidden="1" x14ac:dyDescent="0.25">
      <c r="B7" s="22"/>
      <c r="C7" s="19"/>
      <c r="D7" s="23"/>
      <c r="E7" s="19"/>
      <c r="F7" s="19">
        <f t="shared" si="0"/>
        <v>0</v>
      </c>
      <c r="G7" s="20"/>
      <c r="H7" s="21"/>
      <c r="I7" s="23"/>
      <c r="J7" s="5"/>
    </row>
    <row r="8" spans="2:11" hidden="1" x14ac:dyDescent="0.25">
      <c r="B8" s="22"/>
      <c r="C8" s="19"/>
      <c r="D8" s="23"/>
      <c r="E8" s="19"/>
      <c r="F8" s="19">
        <f t="shared" si="0"/>
        <v>0</v>
      </c>
      <c r="G8" s="20"/>
      <c r="H8" s="21"/>
      <c r="I8" s="24"/>
      <c r="J8" s="5"/>
    </row>
    <row r="9" spans="2:11" hidden="1" x14ac:dyDescent="0.25">
      <c r="B9" s="22"/>
      <c r="C9" s="19"/>
      <c r="D9" s="23"/>
      <c r="E9" s="19"/>
      <c r="F9" s="19">
        <f t="shared" si="0"/>
        <v>0</v>
      </c>
      <c r="G9" s="20"/>
      <c r="H9" s="21"/>
      <c r="I9" s="23"/>
      <c r="J9" s="5"/>
    </row>
    <row r="10" spans="2:11" hidden="1" x14ac:dyDescent="0.25">
      <c r="B10" s="22"/>
      <c r="C10" s="19"/>
      <c r="D10" s="18"/>
      <c r="E10" s="19"/>
      <c r="F10" s="19">
        <f t="shared" si="0"/>
        <v>0</v>
      </c>
      <c r="G10" s="20"/>
      <c r="H10" s="21"/>
      <c r="I10" s="18"/>
      <c r="J10" s="5"/>
    </row>
    <row r="11" spans="2:11" hidden="1" x14ac:dyDescent="0.25">
      <c r="B11" s="22"/>
      <c r="C11" s="19"/>
      <c r="D11" s="18"/>
      <c r="E11" s="19"/>
      <c r="F11" s="19">
        <f t="shared" si="0"/>
        <v>0</v>
      </c>
      <c r="G11" s="20"/>
      <c r="H11" s="21"/>
      <c r="I11" s="18"/>
      <c r="J11" s="5"/>
    </row>
    <row r="12" spans="2:11" hidden="1" x14ac:dyDescent="0.25">
      <c r="B12" s="22"/>
      <c r="C12" s="19"/>
      <c r="D12" s="18"/>
      <c r="E12" s="19"/>
      <c r="F12" s="19">
        <f t="shared" si="0"/>
        <v>0</v>
      </c>
      <c r="G12" s="20"/>
      <c r="H12" s="21"/>
      <c r="I12" s="18"/>
      <c r="J12" s="5"/>
      <c r="K12" s="6"/>
    </row>
    <row r="13" spans="2:11" hidden="1" x14ac:dyDescent="0.25">
      <c r="B13" s="22"/>
      <c r="C13" s="19"/>
      <c r="D13" s="18"/>
      <c r="E13" s="19"/>
      <c r="F13" s="19">
        <f t="shared" si="0"/>
        <v>0</v>
      </c>
      <c r="G13" s="20"/>
      <c r="H13" s="21"/>
      <c r="I13" s="18"/>
      <c r="J13" s="5"/>
      <c r="K13" s="6"/>
    </row>
    <row r="14" spans="2:11" hidden="1" x14ac:dyDescent="0.25">
      <c r="B14" s="22"/>
      <c r="C14" s="19"/>
      <c r="D14" s="18"/>
      <c r="E14" s="19"/>
      <c r="F14" s="19">
        <f t="shared" si="0"/>
        <v>0</v>
      </c>
      <c r="G14" s="20"/>
      <c r="H14" s="21"/>
      <c r="I14" s="18"/>
      <c r="J14" s="5"/>
      <c r="K14" s="6"/>
    </row>
    <row r="15" spans="2:11" hidden="1" x14ac:dyDescent="0.25">
      <c r="B15" s="22"/>
      <c r="C15" s="19"/>
      <c r="D15" s="18"/>
      <c r="E15" s="19"/>
      <c r="F15" s="19">
        <f t="shared" si="0"/>
        <v>0</v>
      </c>
      <c r="G15" s="20"/>
      <c r="H15" s="21"/>
      <c r="I15" s="18"/>
      <c r="J15" s="5"/>
      <c r="K15" s="6"/>
    </row>
    <row r="16" spans="2:11" hidden="1" x14ac:dyDescent="0.25">
      <c r="B16" s="22"/>
      <c r="C16" s="19"/>
      <c r="D16" s="18"/>
      <c r="E16" s="19"/>
      <c r="F16" s="19">
        <f t="shared" si="0"/>
        <v>0</v>
      </c>
      <c r="G16" s="20"/>
      <c r="H16" s="21"/>
      <c r="I16" s="18"/>
      <c r="J16" s="5"/>
      <c r="K16" s="6"/>
    </row>
    <row r="17" spans="2:11" hidden="1" x14ac:dyDescent="0.25">
      <c r="B17" s="22"/>
      <c r="C17" s="19"/>
      <c r="D17" s="18"/>
      <c r="E17" s="19"/>
      <c r="F17" s="19">
        <f t="shared" si="0"/>
        <v>0</v>
      </c>
      <c r="G17" s="20"/>
      <c r="H17" s="21"/>
      <c r="I17" s="18"/>
      <c r="J17" s="5"/>
      <c r="K17" s="6"/>
    </row>
    <row r="18" spans="2:11" x14ac:dyDescent="0.25">
      <c r="B18" s="22"/>
      <c r="C18" s="19"/>
      <c r="D18" s="18"/>
      <c r="E18" s="19"/>
      <c r="F18" s="19">
        <f t="shared" si="0"/>
        <v>0</v>
      </c>
      <c r="G18" s="20"/>
      <c r="H18" s="21"/>
      <c r="I18" s="18"/>
      <c r="J18" s="5"/>
      <c r="K18" s="6"/>
    </row>
    <row r="19" spans="2:11" x14ac:dyDescent="0.25">
      <c r="B19" s="16"/>
      <c r="C19" s="17"/>
      <c r="D19" s="18"/>
      <c r="E19" s="19"/>
      <c r="F19" s="19">
        <f t="shared" si="0"/>
        <v>0</v>
      </c>
      <c r="G19" s="20"/>
      <c r="H19" s="21"/>
      <c r="I19" s="18"/>
      <c r="J19" s="5"/>
      <c r="K19" s="6"/>
    </row>
    <row r="20" spans="2:11" x14ac:dyDescent="0.25">
      <c r="B20" s="76" t="s">
        <v>44</v>
      </c>
      <c r="C20" s="77"/>
      <c r="D20" s="78"/>
      <c r="E20" s="26">
        <f>SUM(E4:E19)</f>
        <v>169607.64</v>
      </c>
      <c r="F20" s="26">
        <f>SUM(F4:F19)</f>
        <v>14133.97</v>
      </c>
      <c r="G20" s="27">
        <f>SUM(G4:G19)</f>
        <v>0</v>
      </c>
      <c r="H20" s="28">
        <f>SUM(H4:H19)</f>
        <v>0</v>
      </c>
      <c r="I20" s="25"/>
      <c r="J20" s="7"/>
    </row>
    <row r="21" spans="2:11" x14ac:dyDescent="0.25">
      <c r="C21" s="8"/>
      <c r="E21" s="8"/>
      <c r="F21" s="8"/>
      <c r="G21" s="9"/>
      <c r="H21" s="10"/>
    </row>
    <row r="22" spans="2:11" x14ac:dyDescent="0.25">
      <c r="E22" s="8"/>
      <c r="F22" s="8"/>
      <c r="G22" s="15"/>
    </row>
    <row r="23" spans="2:11" x14ac:dyDescent="0.25">
      <c r="E23" s="14"/>
      <c r="F23" s="14"/>
      <c r="G23" s="15"/>
      <c r="J23" s="11"/>
    </row>
    <row r="24" spans="2:11" x14ac:dyDescent="0.25">
      <c r="E24" s="13"/>
      <c r="F24" s="13"/>
      <c r="G24" s="15"/>
    </row>
    <row r="25" spans="2:11" x14ac:dyDescent="0.25">
      <c r="E25" s="12"/>
      <c r="F25" s="12"/>
      <c r="G25" s="15"/>
    </row>
    <row r="26" spans="2:11" x14ac:dyDescent="0.25">
      <c r="G26" s="15"/>
    </row>
  </sheetData>
  <mergeCells count="2">
    <mergeCell ref="J3:K3"/>
    <mergeCell ref="B20:D20"/>
  </mergeCells>
  <conditionalFormatting sqref="C3:C9 C11:C13 C21:C1048576">
    <cfRule type="containsText" dxfId="9" priority="11" operator="containsText" text="acréscimo">
      <formula>NOT(ISERROR(SEARCH("acréscimo",C3)))</formula>
    </cfRule>
    <cfRule type="containsText" dxfId="8" priority="12" operator="containsText" text="supressão">
      <formula>NOT(ISERROR(SEARCH("supressão",C3)))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hyperlinks>
    <hyperlink ref="I6" r:id="rId1" display="https://sei.ifmg.edu.br/sei/controlador.php?acao=arvore_visualizar&amp;acao_origem=procedimento_visualizar&amp;id_procedimento=792928&amp;infra_sistema=100000100&amp;infra_unidade_atual=110001864&amp;infra_hash=2269c709973f3ea6690d329d6045efedbef94c9ee943534bd097ea4c9a312dbc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3"/>
  <sheetViews>
    <sheetView workbookViewId="0">
      <selection activeCell="B10" sqref="B10"/>
    </sheetView>
  </sheetViews>
  <sheetFormatPr defaultRowHeight="15" x14ac:dyDescent="0.25"/>
  <cols>
    <col min="2" max="2" width="5.42578125" bestFit="1" customWidth="1"/>
    <col min="3" max="3" width="79.42578125" customWidth="1"/>
    <col min="4" max="4" width="6" bestFit="1" customWidth="1"/>
    <col min="5" max="5" width="7.28515625" bestFit="1" customWidth="1"/>
    <col min="6" max="6" width="10.140625" bestFit="1" customWidth="1"/>
    <col min="7" max="7" width="11.28515625" bestFit="1" customWidth="1"/>
  </cols>
  <sheetData>
    <row r="3" spans="2:9" ht="15.75" x14ac:dyDescent="0.25">
      <c r="B3" s="79" t="s">
        <v>61</v>
      </c>
      <c r="C3" s="79"/>
      <c r="D3" s="79"/>
      <c r="E3" s="79"/>
      <c r="F3" s="79"/>
      <c r="G3" s="79"/>
    </row>
    <row r="4" spans="2:9" ht="28.5" x14ac:dyDescent="0.25">
      <c r="B4" s="63" t="s">
        <v>50</v>
      </c>
      <c r="C4" s="63" t="s">
        <v>51</v>
      </c>
      <c r="D4" s="63" t="s">
        <v>52</v>
      </c>
      <c r="E4" s="64" t="s">
        <v>53</v>
      </c>
      <c r="F4" s="64" t="s">
        <v>54</v>
      </c>
      <c r="G4" s="64" t="s">
        <v>55</v>
      </c>
    </row>
    <row r="5" spans="2:9" ht="47.25" x14ac:dyDescent="0.25">
      <c r="B5" s="58">
        <v>1</v>
      </c>
      <c r="C5" s="59" t="s">
        <v>56</v>
      </c>
      <c r="D5" s="58" t="s">
        <v>57</v>
      </c>
      <c r="E5" s="58">
        <v>12</v>
      </c>
      <c r="F5" s="60">
        <v>8170.75</v>
      </c>
      <c r="G5" s="61">
        <v>98049</v>
      </c>
    </row>
    <row r="6" spans="2:9" ht="31.5" x14ac:dyDescent="0.25">
      <c r="B6" s="58">
        <v>2</v>
      </c>
      <c r="C6" s="59" t="s">
        <v>58</v>
      </c>
      <c r="D6" s="58" t="s">
        <v>59</v>
      </c>
      <c r="E6" s="58">
        <v>12</v>
      </c>
      <c r="F6" s="60">
        <v>5000</v>
      </c>
      <c r="G6" s="61">
        <v>60000</v>
      </c>
    </row>
    <row r="7" spans="2:9" x14ac:dyDescent="0.25">
      <c r="B7" s="65" t="s">
        <v>60</v>
      </c>
      <c r="C7" s="66"/>
      <c r="D7" s="66"/>
      <c r="E7" s="66"/>
      <c r="F7" s="67">
        <f>SUM(F5:F6)</f>
        <v>13170.75</v>
      </c>
      <c r="G7" s="62">
        <v>158049</v>
      </c>
    </row>
    <row r="9" spans="2:9" ht="15.75" x14ac:dyDescent="0.25">
      <c r="B9" s="79" t="s">
        <v>64</v>
      </c>
      <c r="C9" s="79"/>
      <c r="D9" s="79"/>
      <c r="E9" s="79"/>
      <c r="F9" s="79"/>
      <c r="G9" s="79"/>
    </row>
    <row r="10" spans="2:9" ht="28.5" x14ac:dyDescent="0.25">
      <c r="B10" s="63" t="s">
        <v>50</v>
      </c>
      <c r="C10" s="63" t="s">
        <v>51</v>
      </c>
      <c r="D10" s="63" t="s">
        <v>52</v>
      </c>
      <c r="E10" s="64" t="s">
        <v>53</v>
      </c>
      <c r="F10" s="64" t="s">
        <v>54</v>
      </c>
      <c r="G10" s="64" t="s">
        <v>55</v>
      </c>
      <c r="H10" s="68" t="s">
        <v>62</v>
      </c>
      <c r="I10" s="68" t="s">
        <v>63</v>
      </c>
    </row>
    <row r="11" spans="2:9" ht="47.25" x14ac:dyDescent="0.25">
      <c r="B11" s="58">
        <v>1</v>
      </c>
      <c r="C11" s="59" t="s">
        <v>56</v>
      </c>
      <c r="D11" s="58" t="s">
        <v>57</v>
      </c>
      <c r="E11" s="58">
        <v>12</v>
      </c>
      <c r="F11" s="60">
        <v>8768.2999999999993</v>
      </c>
      <c r="G11" s="69">
        <v>105219.6</v>
      </c>
      <c r="H11" s="71">
        <f>F11-F5</f>
        <v>597.54999999999927</v>
      </c>
      <c r="I11" s="71">
        <f>G11-G5</f>
        <v>7170.6000000000058</v>
      </c>
    </row>
    <row r="12" spans="2:9" ht="31.5" x14ac:dyDescent="0.25">
      <c r="B12" s="58">
        <v>2</v>
      </c>
      <c r="C12" s="59" t="s">
        <v>58</v>
      </c>
      <c r="D12" s="58" t="s">
        <v>59</v>
      </c>
      <c r="E12" s="58">
        <v>12</v>
      </c>
      <c r="F12" s="60">
        <v>5365.67</v>
      </c>
      <c r="G12" s="69">
        <v>64388.04</v>
      </c>
      <c r="H12" s="71">
        <f>F12-F6</f>
        <v>365.67000000000007</v>
      </c>
      <c r="I12" s="71">
        <f>G12-G6</f>
        <v>4388.0400000000009</v>
      </c>
    </row>
    <row r="13" spans="2:9" x14ac:dyDescent="0.25">
      <c r="B13" s="65" t="s">
        <v>60</v>
      </c>
      <c r="C13" s="66"/>
      <c r="D13" s="66"/>
      <c r="E13" s="66"/>
      <c r="F13" s="67">
        <f>SUM(F11:F12)</f>
        <v>14133.97</v>
      </c>
      <c r="G13" s="70">
        <v>169607.64</v>
      </c>
      <c r="H13" s="72"/>
      <c r="I13" s="72"/>
    </row>
  </sheetData>
  <mergeCells count="2">
    <mergeCell ref="B3:G3"/>
    <mergeCell ref="B9:G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showGridLines="0" tabSelected="1" topLeftCell="D1" zoomScale="110" zoomScaleNormal="110" workbookViewId="0">
      <selection activeCell="I13" sqref="I13"/>
    </sheetView>
  </sheetViews>
  <sheetFormatPr defaultRowHeight="15" x14ac:dyDescent="0.25"/>
  <cols>
    <col min="1" max="1" width="9.140625" style="40"/>
    <col min="2" max="2" width="11.42578125" style="40" bestFit="1" customWidth="1"/>
    <col min="3" max="3" width="17.85546875" style="40" customWidth="1"/>
    <col min="4" max="4" width="19.140625" style="40" customWidth="1"/>
    <col min="5" max="5" width="13.85546875" style="40" bestFit="1" customWidth="1"/>
    <col min="6" max="7" width="15.28515625" style="40" customWidth="1"/>
    <col min="8" max="8" width="16" style="40" customWidth="1"/>
    <col min="9" max="9" width="16.7109375" style="41" bestFit="1" customWidth="1"/>
    <col min="10" max="10" width="13.28515625" style="40" bestFit="1" customWidth="1"/>
    <col min="11" max="12" width="14.42578125" style="40" bestFit="1" customWidth="1"/>
    <col min="13" max="13" width="13.85546875" style="40" bestFit="1" customWidth="1"/>
    <col min="14" max="14" width="16.85546875" style="40" bestFit="1" customWidth="1"/>
    <col min="15" max="16384" width="9.140625" style="40"/>
  </cols>
  <sheetData>
    <row r="3" spans="2:14" s="33" customFormat="1" x14ac:dyDescent="0.25"/>
    <row r="4" spans="2:14" s="33" customFormat="1" x14ac:dyDescent="0.25">
      <c r="B4" s="83" t="str">
        <f>'Resumo do Contrato'!B3</f>
        <v xml:space="preserve">CONTRATO 35.2019.RER </v>
      </c>
      <c r="C4" s="83"/>
      <c r="D4" s="83"/>
      <c r="E4" s="83" t="s">
        <v>36</v>
      </c>
      <c r="F4" s="83"/>
      <c r="G4" s="83"/>
      <c r="H4" s="83"/>
      <c r="I4" s="81" t="s">
        <v>6</v>
      </c>
      <c r="J4" s="80" t="s">
        <v>68</v>
      </c>
      <c r="K4" s="80"/>
      <c r="L4" s="80"/>
      <c r="M4" s="80"/>
      <c r="N4" s="81" t="s">
        <v>6</v>
      </c>
    </row>
    <row r="5" spans="2:14" s="33" customFormat="1" x14ac:dyDescent="0.25">
      <c r="B5" s="84" t="str">
        <f>'Resumo do Contrato'!D4</f>
        <v>04/07/2019 a 03/07/2020</v>
      </c>
      <c r="C5" s="84"/>
      <c r="D5" s="84"/>
      <c r="E5" s="83" t="s">
        <v>35</v>
      </c>
      <c r="F5" s="83"/>
      <c r="G5" s="83"/>
      <c r="H5" s="83"/>
      <c r="I5" s="81"/>
      <c r="J5" s="80" t="s">
        <v>69</v>
      </c>
      <c r="K5" s="80"/>
      <c r="L5" s="80"/>
      <c r="M5" s="80"/>
      <c r="N5" s="81"/>
    </row>
    <row r="6" spans="2:14" s="33" customFormat="1" x14ac:dyDescent="0.25">
      <c r="B6" s="83"/>
      <c r="C6" s="83"/>
      <c r="D6" s="83"/>
      <c r="E6" s="83"/>
      <c r="F6" s="83"/>
      <c r="G6" s="83"/>
      <c r="H6" s="83"/>
      <c r="I6" s="81"/>
      <c r="J6" s="80"/>
      <c r="K6" s="80"/>
      <c r="L6" s="80"/>
      <c r="M6" s="80"/>
      <c r="N6" s="81"/>
    </row>
    <row r="7" spans="2:14" s="43" customFormat="1" ht="30" x14ac:dyDescent="0.25">
      <c r="B7" s="85"/>
      <c r="C7" s="36" t="s">
        <v>31</v>
      </c>
      <c r="D7" s="36" t="s">
        <v>0</v>
      </c>
      <c r="E7" s="36" t="s">
        <v>40</v>
      </c>
      <c r="F7" s="36" t="s">
        <v>41</v>
      </c>
      <c r="G7" s="36" t="s">
        <v>49</v>
      </c>
      <c r="H7" s="37" t="s">
        <v>5</v>
      </c>
      <c r="I7" s="81"/>
      <c r="J7" s="36" t="s">
        <v>40</v>
      </c>
      <c r="K7" s="36" t="s">
        <v>41</v>
      </c>
      <c r="L7" s="36" t="s">
        <v>49</v>
      </c>
      <c r="M7" s="37" t="s">
        <v>5</v>
      </c>
      <c r="N7" s="81"/>
    </row>
    <row r="8" spans="2:14" s="33" customFormat="1" x14ac:dyDescent="0.25">
      <c r="B8" s="85"/>
      <c r="C8" s="52">
        <f>D8/12</f>
        <v>13170.75</v>
      </c>
      <c r="D8" s="38">
        <v>158049</v>
      </c>
      <c r="E8" s="38">
        <f>F8/12</f>
        <v>13170.75</v>
      </c>
      <c r="F8" s="38">
        <v>158049</v>
      </c>
      <c r="G8" s="38">
        <f>E8-C8</f>
        <v>0</v>
      </c>
      <c r="H8" s="39">
        <v>158049</v>
      </c>
      <c r="I8" s="42">
        <f>D8+H8</f>
        <v>316098</v>
      </c>
      <c r="J8" s="38">
        <f>K8/12</f>
        <v>14133.970000000001</v>
      </c>
      <c r="K8" s="38">
        <v>169607.64</v>
      </c>
      <c r="L8" s="38">
        <f>J8-E8</f>
        <v>963.22000000000116</v>
      </c>
      <c r="M8" s="39">
        <f>K23</f>
        <v>11558.64</v>
      </c>
      <c r="N8" s="42">
        <f>I8+M8</f>
        <v>327656.64</v>
      </c>
    </row>
    <row r="9" spans="2:14" s="33" customFormat="1" x14ac:dyDescent="0.25">
      <c r="B9" s="82" t="s">
        <v>47</v>
      </c>
      <c r="C9" s="82"/>
      <c r="D9" s="46"/>
      <c r="E9" s="82" t="s">
        <v>47</v>
      </c>
      <c r="F9" s="82"/>
      <c r="G9" s="53"/>
      <c r="H9" s="47"/>
      <c r="I9" s="47"/>
      <c r="J9" s="82" t="s">
        <v>47</v>
      </c>
      <c r="K9" s="82"/>
      <c r="L9" s="73"/>
      <c r="M9" s="47"/>
      <c r="N9" s="47"/>
    </row>
    <row r="10" spans="2:14" s="35" customFormat="1" x14ac:dyDescent="0.25">
      <c r="B10" s="54" t="s">
        <v>45</v>
      </c>
      <c r="C10" s="55" t="s">
        <v>46</v>
      </c>
      <c r="D10" s="34"/>
      <c r="E10" s="48" t="s">
        <v>45</v>
      </c>
      <c r="F10" s="49" t="s">
        <v>48</v>
      </c>
      <c r="G10" s="49" t="s">
        <v>46</v>
      </c>
      <c r="H10" s="44"/>
      <c r="I10" s="47"/>
      <c r="J10" s="48" t="s">
        <v>45</v>
      </c>
      <c r="K10" s="49" t="s">
        <v>48</v>
      </c>
      <c r="L10" s="49" t="s">
        <v>46</v>
      </c>
      <c r="M10" s="44"/>
      <c r="N10" s="47"/>
    </row>
    <row r="11" spans="2:14" s="33" customFormat="1" x14ac:dyDescent="0.25">
      <c r="B11" s="56" t="s">
        <v>7</v>
      </c>
      <c r="C11" s="57">
        <v>13170.75</v>
      </c>
      <c r="E11" s="50" t="s">
        <v>19</v>
      </c>
      <c r="F11" s="51">
        <f>$G$8</f>
        <v>0</v>
      </c>
      <c r="G11" s="51">
        <f>F11+C11</f>
        <v>13170.75</v>
      </c>
      <c r="H11" s="45"/>
      <c r="I11" s="47"/>
      <c r="J11" s="50" t="s">
        <v>19</v>
      </c>
      <c r="K11" s="51">
        <v>963.22</v>
      </c>
      <c r="L11" s="51">
        <f>K11+G11</f>
        <v>14133.97</v>
      </c>
      <c r="M11" s="45"/>
      <c r="N11" s="47"/>
    </row>
    <row r="12" spans="2:14" s="33" customFormat="1" x14ac:dyDescent="0.25">
      <c r="B12" s="56" t="s">
        <v>8</v>
      </c>
      <c r="C12" s="57">
        <v>13170.75</v>
      </c>
      <c r="E12" s="50" t="s">
        <v>20</v>
      </c>
      <c r="F12" s="51">
        <f>$G$8</f>
        <v>0</v>
      </c>
      <c r="G12" s="51">
        <f t="shared" ref="G12:G22" si="0">F12+C12</f>
        <v>13170.75</v>
      </c>
      <c r="H12" s="45"/>
      <c r="I12" s="47"/>
      <c r="J12" s="50" t="s">
        <v>20</v>
      </c>
      <c r="K12" s="51">
        <v>963.22</v>
      </c>
      <c r="L12" s="51">
        <f>K12+G12</f>
        <v>14133.97</v>
      </c>
      <c r="M12" s="45"/>
      <c r="N12" s="47"/>
    </row>
    <row r="13" spans="2:14" s="33" customFormat="1" x14ac:dyDescent="0.25">
      <c r="B13" s="56" t="s">
        <v>9</v>
      </c>
      <c r="C13" s="57">
        <v>13170.75</v>
      </c>
      <c r="E13" s="50" t="s">
        <v>21</v>
      </c>
      <c r="F13" s="51">
        <f t="shared" ref="F13:F22" si="1">$G$8</f>
        <v>0</v>
      </c>
      <c r="G13" s="51">
        <f t="shared" si="0"/>
        <v>13170.75</v>
      </c>
      <c r="H13" s="45"/>
      <c r="I13" s="47"/>
      <c r="J13" s="50" t="s">
        <v>21</v>
      </c>
      <c r="K13" s="51">
        <v>963.22</v>
      </c>
      <c r="L13" s="51">
        <f t="shared" ref="L13:L22" si="2">K13+G13</f>
        <v>14133.97</v>
      </c>
      <c r="M13" s="45"/>
      <c r="N13" s="47"/>
    </row>
    <row r="14" spans="2:14" s="33" customFormat="1" x14ac:dyDescent="0.25">
      <c r="B14" s="56" t="s">
        <v>10</v>
      </c>
      <c r="C14" s="57">
        <v>13170.75</v>
      </c>
      <c r="E14" s="50" t="s">
        <v>22</v>
      </c>
      <c r="F14" s="51">
        <f t="shared" si="1"/>
        <v>0</v>
      </c>
      <c r="G14" s="51">
        <f t="shared" si="0"/>
        <v>13170.75</v>
      </c>
      <c r="H14" s="45"/>
      <c r="I14" s="47"/>
      <c r="J14" s="50" t="s">
        <v>22</v>
      </c>
      <c r="K14" s="51">
        <v>963.22</v>
      </c>
      <c r="L14" s="51">
        <f t="shared" si="2"/>
        <v>14133.97</v>
      </c>
      <c r="M14" s="45"/>
      <c r="N14" s="47"/>
    </row>
    <row r="15" spans="2:14" s="33" customFormat="1" x14ac:dyDescent="0.25">
      <c r="B15" s="56" t="s">
        <v>11</v>
      </c>
      <c r="C15" s="57">
        <v>13170.75</v>
      </c>
      <c r="E15" s="50" t="s">
        <v>23</v>
      </c>
      <c r="F15" s="51">
        <f t="shared" si="1"/>
        <v>0</v>
      </c>
      <c r="G15" s="51">
        <f t="shared" si="0"/>
        <v>13170.75</v>
      </c>
      <c r="H15" s="45"/>
      <c r="I15" s="47"/>
      <c r="J15" s="50" t="s">
        <v>23</v>
      </c>
      <c r="K15" s="51">
        <v>963.22</v>
      </c>
      <c r="L15" s="51">
        <f t="shared" si="2"/>
        <v>14133.97</v>
      </c>
      <c r="M15" s="45"/>
      <c r="N15" s="47"/>
    </row>
    <row r="16" spans="2:14" s="33" customFormat="1" x14ac:dyDescent="0.25">
      <c r="B16" s="56" t="s">
        <v>12</v>
      </c>
      <c r="C16" s="57">
        <v>13170.75</v>
      </c>
      <c r="E16" s="50" t="s">
        <v>24</v>
      </c>
      <c r="F16" s="51">
        <f t="shared" si="1"/>
        <v>0</v>
      </c>
      <c r="G16" s="51">
        <f t="shared" si="0"/>
        <v>13170.75</v>
      </c>
      <c r="H16" s="45"/>
      <c r="I16" s="47"/>
      <c r="J16" s="50" t="s">
        <v>24</v>
      </c>
      <c r="K16" s="51">
        <v>963.22</v>
      </c>
      <c r="L16" s="51">
        <f t="shared" si="2"/>
        <v>14133.97</v>
      </c>
      <c r="M16" s="45"/>
      <c r="N16" s="47"/>
    </row>
    <row r="17" spans="2:14" s="33" customFormat="1" x14ac:dyDescent="0.25">
      <c r="B17" s="56" t="s">
        <v>13</v>
      </c>
      <c r="C17" s="57">
        <v>13170.75</v>
      </c>
      <c r="E17" s="50" t="s">
        <v>25</v>
      </c>
      <c r="F17" s="51">
        <f t="shared" si="1"/>
        <v>0</v>
      </c>
      <c r="G17" s="51">
        <f t="shared" si="0"/>
        <v>13170.75</v>
      </c>
      <c r="H17" s="45"/>
      <c r="I17" s="47"/>
      <c r="J17" s="50" t="s">
        <v>25</v>
      </c>
      <c r="K17" s="51">
        <v>963.22</v>
      </c>
      <c r="L17" s="51">
        <f t="shared" si="2"/>
        <v>14133.97</v>
      </c>
      <c r="M17" s="45"/>
      <c r="N17" s="47"/>
    </row>
    <row r="18" spans="2:14" s="33" customFormat="1" x14ac:dyDescent="0.25">
      <c r="B18" s="56" t="s">
        <v>14</v>
      </c>
      <c r="C18" s="57">
        <v>13170.75</v>
      </c>
      <c r="E18" s="50" t="s">
        <v>26</v>
      </c>
      <c r="F18" s="51">
        <f t="shared" si="1"/>
        <v>0</v>
      </c>
      <c r="G18" s="51">
        <f t="shared" si="0"/>
        <v>13170.75</v>
      </c>
      <c r="H18" s="45"/>
      <c r="I18" s="47"/>
      <c r="J18" s="50" t="s">
        <v>26</v>
      </c>
      <c r="K18" s="51">
        <v>963.22</v>
      </c>
      <c r="L18" s="51">
        <f t="shared" si="2"/>
        <v>14133.97</v>
      </c>
      <c r="M18" s="45"/>
      <c r="N18" s="47"/>
    </row>
    <row r="19" spans="2:14" s="33" customFormat="1" x14ac:dyDescent="0.25">
      <c r="B19" s="56" t="s">
        <v>15</v>
      </c>
      <c r="C19" s="57">
        <v>13170.75</v>
      </c>
      <c r="E19" s="50" t="s">
        <v>27</v>
      </c>
      <c r="F19" s="51">
        <f t="shared" si="1"/>
        <v>0</v>
      </c>
      <c r="G19" s="51">
        <f t="shared" si="0"/>
        <v>13170.75</v>
      </c>
      <c r="H19" s="45"/>
      <c r="I19" s="47"/>
      <c r="J19" s="50" t="s">
        <v>27</v>
      </c>
      <c r="K19" s="51">
        <v>963.22</v>
      </c>
      <c r="L19" s="51">
        <f t="shared" si="2"/>
        <v>14133.97</v>
      </c>
      <c r="M19" s="45"/>
      <c r="N19" s="47"/>
    </row>
    <row r="20" spans="2:14" s="33" customFormat="1" x14ac:dyDescent="0.25">
      <c r="B20" s="56" t="s">
        <v>16</v>
      </c>
      <c r="C20" s="57">
        <v>13170.75</v>
      </c>
      <c r="E20" s="50" t="s">
        <v>28</v>
      </c>
      <c r="F20" s="51">
        <f t="shared" si="1"/>
        <v>0</v>
      </c>
      <c r="G20" s="51">
        <f t="shared" si="0"/>
        <v>13170.75</v>
      </c>
      <c r="H20" s="45"/>
      <c r="I20" s="47"/>
      <c r="J20" s="50" t="s">
        <v>28</v>
      </c>
      <c r="K20" s="51">
        <v>963.22</v>
      </c>
      <c r="L20" s="51">
        <f t="shared" si="2"/>
        <v>14133.97</v>
      </c>
      <c r="M20" s="45"/>
      <c r="N20" s="47"/>
    </row>
    <row r="21" spans="2:14" s="33" customFormat="1" x14ac:dyDescent="0.25">
      <c r="B21" s="56" t="s">
        <v>17</v>
      </c>
      <c r="C21" s="57">
        <v>13170.75</v>
      </c>
      <c r="E21" s="50" t="s">
        <v>29</v>
      </c>
      <c r="F21" s="51">
        <f t="shared" si="1"/>
        <v>0</v>
      </c>
      <c r="G21" s="51">
        <f t="shared" si="0"/>
        <v>13170.75</v>
      </c>
      <c r="H21" s="45"/>
      <c r="I21" s="47"/>
      <c r="J21" s="50" t="s">
        <v>29</v>
      </c>
      <c r="K21" s="51">
        <v>963.22</v>
      </c>
      <c r="L21" s="51">
        <f t="shared" si="2"/>
        <v>14133.97</v>
      </c>
      <c r="M21" s="45"/>
      <c r="N21" s="47"/>
    </row>
    <row r="22" spans="2:14" s="33" customFormat="1" x14ac:dyDescent="0.25">
      <c r="B22" s="56" t="s">
        <v>18</v>
      </c>
      <c r="C22" s="57">
        <v>13170.75</v>
      </c>
      <c r="E22" s="50" t="s">
        <v>30</v>
      </c>
      <c r="F22" s="51">
        <f t="shared" si="1"/>
        <v>0</v>
      </c>
      <c r="G22" s="51">
        <f t="shared" si="0"/>
        <v>13170.75</v>
      </c>
      <c r="H22" s="45"/>
      <c r="I22" s="47"/>
      <c r="J22" s="50" t="s">
        <v>30</v>
      </c>
      <c r="K22" s="51">
        <v>963.22</v>
      </c>
      <c r="L22" s="51">
        <f t="shared" si="2"/>
        <v>14133.97</v>
      </c>
      <c r="M22" s="45"/>
      <c r="N22" s="47"/>
    </row>
    <row r="23" spans="2:14" s="33" customFormat="1" x14ac:dyDescent="0.25">
      <c r="I23" s="47"/>
      <c r="K23" s="45">
        <f>SUM(K11:K22)</f>
        <v>11558.64</v>
      </c>
      <c r="L23" s="45">
        <f>SUM(L11:L22)</f>
        <v>169607.63999999998</v>
      </c>
    </row>
    <row r="24" spans="2:14" x14ac:dyDescent="0.25">
      <c r="I24" s="47"/>
    </row>
    <row r="25" spans="2:14" x14ac:dyDescent="0.25">
      <c r="I25" s="47"/>
    </row>
  </sheetData>
  <mergeCells count="15">
    <mergeCell ref="I4:I7"/>
    <mergeCell ref="E9:F9"/>
    <mergeCell ref="B4:D4"/>
    <mergeCell ref="B5:D5"/>
    <mergeCell ref="B6:D6"/>
    <mergeCell ref="B9:C9"/>
    <mergeCell ref="B7:B8"/>
    <mergeCell ref="E6:H6"/>
    <mergeCell ref="E4:H4"/>
    <mergeCell ref="E5:H5"/>
    <mergeCell ref="J4:M4"/>
    <mergeCell ref="N4:N7"/>
    <mergeCell ref="J5:M5"/>
    <mergeCell ref="J6:M6"/>
    <mergeCell ref="J9:K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2020-12-14T17:23:42Z</dcterms:modified>
</cp:coreProperties>
</file>