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ldo\Desktop\"/>
    </mc:Choice>
  </mc:AlternateContent>
  <xr:revisionPtr revIDLastSave="0" documentId="8_{5E018BBA-073C-4BAF-A369-4D94A4696EE2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Plan1" sheetId="5" r:id="rId2"/>
    <sheet name="Cronograma" sheetId="4" r:id="rId3"/>
    <sheet name="Planilha1" sheetId="6" r:id="rId4"/>
  </sheets>
  <calcPr calcId="191029" calcOnSave="0"/>
</workbook>
</file>

<file path=xl/calcChain.xml><?xml version="1.0" encoding="utf-8"?>
<calcChain xmlns="http://schemas.openxmlformats.org/spreadsheetml/2006/main">
  <c r="F7" i="5" l="1"/>
  <c r="Q22" i="4" l="1"/>
  <c r="P7" i="4"/>
  <c r="L22" i="4"/>
  <c r="K7" i="4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4" i="2"/>
  <c r="J7" i="4"/>
  <c r="O7" i="4" s="1"/>
  <c r="T7" i="4" s="1"/>
  <c r="F7" i="4"/>
  <c r="D22" i="4"/>
  <c r="D7" i="4"/>
  <c r="C3" i="4" l="1"/>
  <c r="C4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<sst xmlns="http://schemas.openxmlformats.org/spreadsheetml/2006/main" count="152" uniqueCount="125">
  <si>
    <t>Planilha de Controle de Contratos</t>
  </si>
  <si>
    <t>Alteração Contratual</t>
  </si>
  <si>
    <t>Tempo</t>
  </si>
  <si>
    <t>Valor mensal</t>
  </si>
  <si>
    <t>Acréscimos %</t>
  </si>
  <si>
    <t>Supressões %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</si>
  <si>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</si>
  <si>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</si>
  <si>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</si>
  <si>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</si>
  <si>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</si>
  <si>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</si>
  <si>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</si>
  <si>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</si>
  <si>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</si>
  <si>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</si>
  <si>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</si>
  <si>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</si>
  <si>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</si>
  <si>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</si>
  <si>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</si>
  <si>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3º</t>
  </si>
  <si>
    <t>4º</t>
  </si>
  <si>
    <t>Serviço continuado</t>
  </si>
  <si>
    <t>05/06 a 04/07</t>
  </si>
  <si>
    <t>05/07 a 04/08</t>
  </si>
  <si>
    <t>05/08 a 04/09</t>
  </si>
  <si>
    <t>05/09 a 04/10</t>
  </si>
  <si>
    <t>05/10 a 04/11</t>
  </si>
  <si>
    <t>05/11 a 04/12</t>
  </si>
  <si>
    <t>05/01 a 04/02</t>
  </si>
  <si>
    <t>05/02 a 04/03</t>
  </si>
  <si>
    <t>05/03 a 04/04</t>
  </si>
  <si>
    <t>05/04 a 04/05</t>
  </si>
  <si>
    <t>05/05 a 04/06</t>
  </si>
  <si>
    <t>05/12 a 04/01</t>
  </si>
  <si>
    <t xml:space="preserve"> 05/06/2018 até 04/06/2019</t>
  </si>
  <si>
    <t>23213.000503/2018-12</t>
  </si>
  <si>
    <t>Valor Global Anual</t>
  </si>
  <si>
    <t>TERMO ADITIVO Nº 01/2018</t>
  </si>
  <si>
    <t>23213.000914/2019-99</t>
  </si>
  <si>
    <t>TERMO ADITIVO Nº 02/2019</t>
  </si>
  <si>
    <t xml:space="preserve"> 05/06/2019 até 04/06/2020</t>
  </si>
  <si>
    <t>05/06/2020 até 04/06/2021</t>
  </si>
  <si>
    <t>23213.000816/2020-95</t>
  </si>
  <si>
    <t>TERMO ADITIVO Nº 03/2020</t>
  </si>
  <si>
    <t xml:space="preserve"> 05/06/2020 até 04/06/2021</t>
  </si>
  <si>
    <t>05/06/2018 até 04/06/2019</t>
  </si>
  <si>
    <t>05/06/2017 até 04/06/2018</t>
  </si>
  <si>
    <t>05/06/2019 até 04/06/2020</t>
  </si>
  <si>
    <t>Prorrogação Vigência</t>
  </si>
  <si>
    <t>Data Assinatura</t>
  </si>
  <si>
    <t xml:space="preserve">TERMO ADITIVO Nº 02/2019 </t>
  </si>
  <si>
    <t>Contrato Nº 30/2017</t>
  </si>
  <si>
    <t>Valor Inicial do Contrato (Cláusula VI)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</si>
  <si>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</si>
  <si>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</si>
  <si>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</si>
  <si>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</si>
  <si>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</si>
  <si>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</si>
  <si>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</si>
  <si>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</si>
  <si>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</si>
  <si>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</si>
  <si>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</si>
  <si>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</si>
  <si>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ITEM</t>
  </si>
  <si>
    <t>DESCRIÇÃO DO SERVIÇO</t>
  </si>
  <si>
    <t>UNID</t>
  </si>
  <si>
    <t>QUANT TOTAL ESTIMADO</t>
  </si>
  <si>
    <t>VALOR UNITÁRIO</t>
  </si>
  <si>
    <t>VALOR TOTAL ESTIMADO</t>
  </si>
  <si>
    <t>Fornecimento de gasolina comum para o Campus Ouro Preto</t>
  </si>
  <si>
    <t>Fornecimento de diesel comum para o Campus Ouro Preto</t>
  </si>
  <si>
    <t>Fornecimento de álcool comum para o Campus Ouro Preto</t>
  </si>
  <si>
    <t>Percentual de desconto sobre o total faturado. Campus Ouro Preto</t>
  </si>
  <si>
    <t xml:space="preserve">CONTRATO Nº 30/2017 </t>
  </si>
  <si>
    <t>Litro</t>
  </si>
  <si>
    <t>Percentual</t>
  </si>
  <si>
    <t>TOTAL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</si>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</sst>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0" fontId="11" fillId="6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4" fontId="0" fillId="0" borderId="4" xfId="1" applyFont="1" applyBorder="1"/>
    <xf numFmtId="0" fontId="0" fillId="0" borderId="5" xfId="0" applyBorder="1" applyAlignment="1"/>
    <xf numFmtId="44" fontId="2" fillId="0" borderId="5" xfId="1" applyFont="1" applyBorder="1" applyAlignment="1">
      <alignment horizontal="center" vertical="center"/>
    </xf>
    <xf numFmtId="0" fontId="0" fillId="0" borderId="5" xfId="0" applyBorder="1"/>
    <xf numFmtId="0" fontId="2" fillId="0" borderId="6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4" fontId="0" fillId="0" borderId="6" xfId="1" applyFont="1" applyBorder="1"/>
    <xf numFmtId="164" fontId="0" fillId="4" borderId="4" xfId="0" applyNumberFormat="1" applyFill="1" applyBorder="1"/>
    <xf numFmtId="44" fontId="0" fillId="0" borderId="5" xfId="0" applyNumberFormat="1" applyBorder="1" applyAlignment="1"/>
    <xf numFmtId="44" fontId="2" fillId="0" borderId="6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 wrapText="1"/>
    </xf>
    <xf numFmtId="164" fontId="0" fillId="0" borderId="5" xfId="0" applyNumberFormat="1" applyBorder="1"/>
    <xf numFmtId="14" fontId="0" fillId="0" borderId="5" xfId="0" applyNumberFormat="1" applyBorder="1"/>
    <xf numFmtId="0" fontId="0" fillId="0" borderId="8" xfId="0" applyBorder="1"/>
    <xf numFmtId="44" fontId="0" fillId="5" borderId="9" xfId="1" applyNumberFormat="1" applyFont="1" applyFill="1" applyBorder="1"/>
    <xf numFmtId="44" fontId="0" fillId="0" borderId="10" xfId="0" applyNumberFormat="1" applyBorder="1" applyAlignment="1"/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44" fontId="12" fillId="0" borderId="0" xfId="1" applyFont="1" applyBorder="1" applyAlignment="1">
      <alignment horizontal="right" vertical="center"/>
    </xf>
    <xf numFmtId="164" fontId="13" fillId="6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2" fillId="5" borderId="9" xfId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44" fontId="14" fillId="0" borderId="7" xfId="1" applyFont="1" applyFill="1" applyBorder="1" applyAlignment="1">
      <alignment vertical="center"/>
    </xf>
    <xf numFmtId="44" fontId="14" fillId="0" borderId="3" xfId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workbookViewId="0">
      <selection activeCell="B4" sqref="B4"/>
    </sheetView>
  </sheetViews>
  <sheetFormatPr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 x14ac:dyDescent="0.3">
      <c r="D1" s="2" t="s">
        <v>0</v>
      </c>
    </row>
    <row r="3" spans="2:12" ht="16.5" thickBot="1" x14ac:dyDescent="0.3">
      <c r="B3" s="37" t="s">
        <v>53</v>
      </c>
      <c r="C3" s="37" t="s">
        <v>51</v>
      </c>
      <c r="D3" s="34" t="s">
        <v>1</v>
      </c>
      <c r="E3" s="34" t="s">
        <v>2</v>
      </c>
      <c r="F3" s="34" t="s">
        <v>38</v>
      </c>
      <c r="G3" s="34" t="s">
        <v>3</v>
      </c>
      <c r="H3" s="35" t="s">
        <v>4</v>
      </c>
      <c r="I3" s="36" t="s">
        <v>5</v>
      </c>
      <c r="J3" s="34" t="s">
        <v>7</v>
      </c>
      <c r="K3" s="88"/>
      <c r="L3" s="88"/>
    </row>
    <row r="4" spans="2:12" ht="15.75" thickBot="1" x14ac:dyDescent="0.3">
      <c r="B4" s="24" t="s">
        <v>54</v>
      </c>
      <c r="C4" s="24"/>
      <c r="D4" s="21"/>
      <c r="E4" s="25" t="s">
        <v>48</v>
      </c>
      <c r="F4" s="14">
        <v>141039.41</v>
      </c>
      <c r="G4" s="21">
        <f>F4/12</f>
        <v>11753.284166666666</v>
      </c>
      <c r="H4" s="22"/>
      <c r="I4" s="23"/>
      <c r="J4" s="25"/>
      <c r="K4" s="6"/>
    </row>
    <row r="5" spans="2:12" x14ac:dyDescent="0.25">
      <c r="B5" s="24" t="s">
        <v>39</v>
      </c>
      <c r="C5" s="79">
        <v>43241</v>
      </c>
      <c r="D5" s="21" t="s">
        <v>50</v>
      </c>
      <c r="E5" s="20" t="s">
        <v>47</v>
      </c>
      <c r="F5" s="21"/>
      <c r="G5" s="21">
        <f t="shared" ref="G5:G19" si="0">F5/12</f>
        <v>0</v>
      </c>
      <c r="H5" s="22"/>
      <c r="I5" s="23"/>
      <c r="J5" s="20" t="s">
        <v>37</v>
      </c>
      <c r="K5" s="6"/>
    </row>
    <row r="6" spans="2:12" x14ac:dyDescent="0.25">
      <c r="B6" s="24" t="s">
        <v>52</v>
      </c>
      <c r="C6" s="79">
        <v>43579</v>
      </c>
      <c r="D6" s="21" t="s">
        <v>50</v>
      </c>
      <c r="E6" s="20" t="s">
        <v>49</v>
      </c>
      <c r="F6" s="21"/>
      <c r="G6" s="21">
        <f t="shared" si="0"/>
        <v>0</v>
      </c>
      <c r="H6" s="22"/>
      <c r="I6" s="23"/>
      <c r="J6" s="20" t="s">
        <v>40</v>
      </c>
      <c r="K6" s="6"/>
    </row>
    <row r="7" spans="2:12" x14ac:dyDescent="0.25">
      <c r="B7" s="24" t="s">
        <v>45</v>
      </c>
      <c r="C7" s="79">
        <v>43935</v>
      </c>
      <c r="D7" s="21" t="s">
        <v>50</v>
      </c>
      <c r="E7" s="25" t="s">
        <v>43</v>
      </c>
      <c r="F7" s="21"/>
      <c r="G7" s="21">
        <f t="shared" si="0"/>
        <v>0</v>
      </c>
      <c r="H7" s="22"/>
      <c r="I7" s="23"/>
      <c r="J7" s="25" t="s">
        <v>44</v>
      </c>
      <c r="K7" s="6"/>
    </row>
    <row r="8" spans="2:12" x14ac:dyDescent="0.25">
      <c r="B8" s="24"/>
      <c r="C8" s="24"/>
      <c r="D8" s="21"/>
      <c r="E8" s="25"/>
      <c r="F8" s="21"/>
      <c r="G8" s="21">
        <f t="shared" si="0"/>
        <v>0</v>
      </c>
      <c r="H8" s="22"/>
      <c r="I8" s="23"/>
      <c r="J8" s="26"/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x14ac:dyDescent="0.25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x14ac:dyDescent="0.25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x14ac:dyDescent="0.25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x14ac:dyDescent="0.25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x14ac:dyDescent="0.25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x14ac:dyDescent="0.25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x14ac:dyDescent="0.25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x14ac:dyDescent="0.25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x14ac:dyDescent="0.25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x14ac:dyDescent="0.25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x14ac:dyDescent="0.25">
      <c r="B20" s="27" t="s">
        <v>6</v>
      </c>
      <c r="C20" s="27"/>
      <c r="D20" s="28"/>
      <c r="E20" s="29"/>
      <c r="F20" s="30">
        <f>SUM(F4:F19)</f>
        <v>141039.41</v>
      </c>
      <c r="G20" s="30">
        <f>SUM(G4:G19)</f>
        <v>11753.284166666666</v>
      </c>
      <c r="H20" s="31">
        <f>SUM(H4:H19)</f>
        <v>0</v>
      </c>
      <c r="I20" s="32">
        <f>SUM(I4:I19)</f>
        <v>0</v>
      </c>
      <c r="J20" s="29"/>
      <c r="K20" s="8"/>
    </row>
    <row r="21" spans="2:12" x14ac:dyDescent="0.25">
      <c r="D21" s="9"/>
      <c r="F21" s="9"/>
      <c r="G21" s="9"/>
      <c r="H21" s="10"/>
      <c r="I21" s="11"/>
    </row>
    <row r="22" spans="2:12" x14ac:dyDescent="0.25">
      <c r="F22" s="9"/>
      <c r="G22" s="13"/>
      <c r="H22" s="17"/>
    </row>
    <row r="23" spans="2:12" x14ac:dyDescent="0.25">
      <c r="B23" s="78" t="s">
        <v>23</v>
      </c>
      <c r="C23" s="78"/>
      <c r="F23" s="16"/>
      <c r="H23" s="17"/>
      <c r="K23" s="12"/>
    </row>
    <row r="24" spans="2:12" x14ac:dyDescent="0.25">
      <c r="F24" s="15"/>
      <c r="H24" s="17"/>
    </row>
    <row r="25" spans="2:12" x14ac:dyDescent="0.25">
      <c r="F25" s="13"/>
      <c r="H25" s="17"/>
    </row>
    <row r="26" spans="2:12" x14ac:dyDescent="0.25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A8" sqref="A8"/>
    </sheetView>
  </sheetViews>
  <sheetFormatPr defaultRowHeight="30" customHeight="1" x14ac:dyDescent="0.25"/>
  <cols>
    <col min="2" max="2" width="31.855468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 x14ac:dyDescent="0.25">
      <c r="A1" s="89" t="s">
        <v>77</v>
      </c>
      <c r="B1" s="89"/>
      <c r="C1" s="89"/>
      <c r="D1" s="89"/>
      <c r="E1" s="89"/>
      <c r="F1" s="89"/>
    </row>
    <row r="2" spans="1:6" ht="30" customHeight="1" x14ac:dyDescent="0.25">
      <c r="A2" s="80" t="s">
        <v>67</v>
      </c>
      <c r="B2" s="80" t="s">
        <v>68</v>
      </c>
      <c r="C2" s="80" t="s">
        <v>69</v>
      </c>
      <c r="D2" s="81" t="s">
        <v>70</v>
      </c>
      <c r="E2" s="81" t="s">
        <v>71</v>
      </c>
      <c r="F2" s="81" t="s">
        <v>72</v>
      </c>
    </row>
    <row r="3" spans="1:6" ht="30" customHeight="1" x14ac:dyDescent="0.25">
      <c r="A3" s="82">
        <v>28</v>
      </c>
      <c r="B3" s="83" t="s">
        <v>73</v>
      </c>
      <c r="C3" s="82" t="s">
        <v>78</v>
      </c>
      <c r="D3" s="82">
        <v>16828</v>
      </c>
      <c r="E3" s="85">
        <v>3.99</v>
      </c>
      <c r="F3" s="85">
        <v>67143.72</v>
      </c>
    </row>
    <row r="4" spans="1:6" ht="30" customHeight="1" x14ac:dyDescent="0.25">
      <c r="A4" s="82">
        <v>29</v>
      </c>
      <c r="B4" s="83" t="s">
        <v>75</v>
      </c>
      <c r="C4" s="82" t="s">
        <v>78</v>
      </c>
      <c r="D4" s="82">
        <v>2174</v>
      </c>
      <c r="E4" s="85">
        <v>3.12</v>
      </c>
      <c r="F4" s="85">
        <v>6782.88</v>
      </c>
    </row>
    <row r="5" spans="1:6" ht="30" customHeight="1" x14ac:dyDescent="0.25">
      <c r="A5" s="84">
        <v>30</v>
      </c>
      <c r="B5" s="83" t="s">
        <v>74</v>
      </c>
      <c r="C5" s="82" t="s">
        <v>78</v>
      </c>
      <c r="D5" s="82">
        <v>20747</v>
      </c>
      <c r="E5" s="85">
        <v>3.23</v>
      </c>
      <c r="F5" s="85">
        <v>67012.81</v>
      </c>
    </row>
    <row r="6" spans="1:6" ht="30" customHeight="1" x14ac:dyDescent="0.25">
      <c r="A6" s="82">
        <v>65</v>
      </c>
      <c r="B6" s="83" t="s">
        <v>76</v>
      </c>
      <c r="C6" s="82" t="s">
        <v>79</v>
      </c>
      <c r="D6" s="82">
        <v>1</v>
      </c>
      <c r="E6" s="87">
        <v>5.4000000000000003E-3</v>
      </c>
      <c r="F6" s="85">
        <v>100</v>
      </c>
    </row>
    <row r="7" spans="1:6" ht="30" customHeight="1" x14ac:dyDescent="0.25">
      <c r="A7" s="90" t="s">
        <v>80</v>
      </c>
      <c r="B7" s="91"/>
      <c r="C7" s="91"/>
      <c r="D7" s="91"/>
      <c r="E7" s="92"/>
      <c r="F7" s="86">
        <f>SUM(F3:F6)</f>
        <v>141039.41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showGridLines="0" tabSelected="1" topLeftCell="A5" zoomScale="110" zoomScaleNormal="110" workbookViewId="0">
      <pane xSplit="2" topLeftCell="K1" activePane="topRight" state="frozen"/>
      <selection pane="topRight" activeCell="P5" sqref="P5:S5"/>
    </sheetView>
  </sheetViews>
  <sheetFormatPr defaultRowHeight="15" x14ac:dyDescent="0.25"/>
  <cols>
    <col min="1" max="1" width="12.85546875" style="50" bestFit="1" customWidth="1"/>
    <col min="2" max="2" width="9.42578125" style="74" bestFit="1" customWidth="1"/>
    <col min="3" max="3" width="11.42578125" style="50" customWidth="1"/>
    <col min="4" max="4" width="17.85546875" style="50" customWidth="1"/>
    <col min="5" max="5" width="19.140625" style="50" customWidth="1"/>
    <col min="6" max="6" width="13.85546875" style="50" customWidth="1"/>
    <col min="7" max="8" width="15.28515625" style="50" customWidth="1"/>
    <col min="9" max="9" width="16" style="50" customWidth="1"/>
    <col min="10" max="10" width="16.7109375" style="33" customWidth="1"/>
    <col min="11" max="11" width="13.85546875" style="50" customWidth="1"/>
    <col min="12" max="13" width="15.28515625" style="50" customWidth="1"/>
    <col min="14" max="14" width="16" style="50" customWidth="1"/>
    <col min="15" max="15" width="16.7109375" style="33" customWidth="1"/>
    <col min="16" max="16" width="13.85546875" style="50" customWidth="1"/>
    <col min="17" max="18" width="15.28515625" style="50" customWidth="1"/>
    <col min="19" max="19" width="16" style="50" customWidth="1"/>
    <col min="20" max="20" width="16.7109375" style="33" customWidth="1"/>
    <col min="21" max="16384" width="9.140625" style="50"/>
  </cols>
  <sheetData>
    <row r="1" spans="1:20" s="38" customFormat="1" x14ac:dyDescent="0.25">
      <c r="B1" s="70"/>
      <c r="J1" s="51"/>
      <c r="O1" s="51"/>
      <c r="T1" s="51"/>
    </row>
    <row r="2" spans="1:20" s="38" customFormat="1" x14ac:dyDescent="0.25">
      <c r="B2" s="70"/>
    </row>
    <row r="3" spans="1:20" s="39" customFormat="1" ht="15" customHeight="1" x14ac:dyDescent="0.25">
      <c r="B3" s="71"/>
      <c r="C3" s="94" t="str">
        <f>'Resumo do Contrato'!B3</f>
        <v>Contrato Nº 30/2017</v>
      </c>
      <c r="D3" s="94"/>
      <c r="E3" s="95"/>
      <c r="F3" s="93" t="s">
        <v>39</v>
      </c>
      <c r="G3" s="94"/>
      <c r="H3" s="94"/>
      <c r="I3" s="95"/>
      <c r="J3" s="96" t="s">
        <v>10</v>
      </c>
      <c r="K3" s="93" t="s">
        <v>41</v>
      </c>
      <c r="L3" s="94"/>
      <c r="M3" s="94"/>
      <c r="N3" s="95"/>
      <c r="O3" s="96" t="s">
        <v>10</v>
      </c>
      <c r="P3" s="93" t="s">
        <v>45</v>
      </c>
      <c r="Q3" s="94"/>
      <c r="R3" s="94"/>
      <c r="S3" s="95"/>
      <c r="T3" s="96" t="s">
        <v>10</v>
      </c>
    </row>
    <row r="4" spans="1:20" s="39" customFormat="1" x14ac:dyDescent="0.25">
      <c r="B4" s="71"/>
      <c r="C4" s="100" t="str">
        <f>'Resumo do Contrato'!E4</f>
        <v>05/06/2017 até 04/06/2018</v>
      </c>
      <c r="D4" s="100"/>
      <c r="E4" s="101"/>
      <c r="F4" s="93" t="s">
        <v>36</v>
      </c>
      <c r="G4" s="94"/>
      <c r="H4" s="94"/>
      <c r="I4" s="95"/>
      <c r="J4" s="96"/>
      <c r="K4" s="93" t="s">
        <v>42</v>
      </c>
      <c r="L4" s="94"/>
      <c r="M4" s="94"/>
      <c r="N4" s="95"/>
      <c r="O4" s="96"/>
      <c r="P4" s="93" t="s">
        <v>46</v>
      </c>
      <c r="Q4" s="94"/>
      <c r="R4" s="94"/>
      <c r="S4" s="95"/>
      <c r="T4" s="96"/>
    </row>
    <row r="5" spans="1:20" s="39" customFormat="1" x14ac:dyDescent="0.25">
      <c r="B5" s="71"/>
      <c r="C5" s="94"/>
      <c r="D5" s="94"/>
      <c r="E5" s="95"/>
      <c r="F5" s="93"/>
      <c r="G5" s="94"/>
      <c r="H5" s="94"/>
      <c r="I5" s="95"/>
      <c r="J5" s="96"/>
      <c r="K5" s="93"/>
      <c r="L5" s="94"/>
      <c r="M5" s="94"/>
      <c r="N5" s="95"/>
      <c r="O5" s="96"/>
      <c r="P5" s="93"/>
      <c r="Q5" s="94"/>
      <c r="R5" s="94"/>
      <c r="S5" s="95"/>
      <c r="T5" s="96"/>
    </row>
    <row r="6" spans="1:20" s="41" customFormat="1" ht="30" customHeight="1" x14ac:dyDescent="0.25">
      <c r="B6" s="71"/>
      <c r="C6" s="99"/>
      <c r="D6" s="40" t="s">
        <v>13</v>
      </c>
      <c r="E6" s="53" t="s">
        <v>18</v>
      </c>
      <c r="F6" s="58" t="s">
        <v>8</v>
      </c>
      <c r="G6" s="40" t="s">
        <v>9</v>
      </c>
      <c r="H6" s="40" t="s">
        <v>19</v>
      </c>
      <c r="I6" s="59" t="s">
        <v>12</v>
      </c>
      <c r="J6" s="96"/>
      <c r="K6" s="58" t="s">
        <v>8</v>
      </c>
      <c r="L6" s="40" t="s">
        <v>9</v>
      </c>
      <c r="M6" s="40" t="s">
        <v>19</v>
      </c>
      <c r="N6" s="59" t="s">
        <v>12</v>
      </c>
      <c r="O6" s="96"/>
      <c r="P6" s="58" t="s">
        <v>8</v>
      </c>
      <c r="Q6" s="40" t="s">
        <v>9</v>
      </c>
      <c r="R6" s="40" t="s">
        <v>19</v>
      </c>
      <c r="S6" s="59" t="s">
        <v>12</v>
      </c>
      <c r="T6" s="96"/>
    </row>
    <row r="7" spans="1:20" s="39" customFormat="1" x14ac:dyDescent="0.25">
      <c r="B7" s="71"/>
      <c r="C7" s="99"/>
      <c r="D7" s="42">
        <f>E7/12</f>
        <v>11753.284166666666</v>
      </c>
      <c r="E7" s="54">
        <v>141039.41</v>
      </c>
      <c r="F7" s="60">
        <f>G7/12</f>
        <v>11753.284166666666</v>
      </c>
      <c r="G7" s="43">
        <v>141039.41</v>
      </c>
      <c r="H7" s="43"/>
      <c r="I7" s="61">
        <v>141039.41000000029</v>
      </c>
      <c r="J7" s="68">
        <f>I7+E7</f>
        <v>282078.8200000003</v>
      </c>
      <c r="K7" s="60">
        <f>L7/12</f>
        <v>11753.284166666666</v>
      </c>
      <c r="L7" s="43">
        <v>141039.41</v>
      </c>
      <c r="M7" s="43"/>
      <c r="N7" s="61">
        <v>141039.41</v>
      </c>
      <c r="O7" s="68">
        <f>N7+J7</f>
        <v>423118.23000000033</v>
      </c>
      <c r="P7" s="60">
        <f>Q7/12</f>
        <v>11753.284166666666</v>
      </c>
      <c r="Q7" s="43">
        <v>141039.41</v>
      </c>
      <c r="R7" s="43"/>
      <c r="S7" s="61">
        <v>141039.41</v>
      </c>
      <c r="T7" s="68">
        <f>S7+O7</f>
        <v>564157.64000000036</v>
      </c>
    </row>
    <row r="8" spans="1:20" s="39" customFormat="1" x14ac:dyDescent="0.25">
      <c r="B8" s="71"/>
      <c r="C8" s="98" t="s">
        <v>14</v>
      </c>
      <c r="D8" s="98"/>
      <c r="E8" s="55"/>
      <c r="F8" s="97" t="s">
        <v>14</v>
      </c>
      <c r="G8" s="98"/>
      <c r="H8" s="44"/>
      <c r="I8" s="62"/>
      <c r="J8" s="69"/>
      <c r="K8" s="97" t="s">
        <v>14</v>
      </c>
      <c r="L8" s="98"/>
      <c r="M8" s="75"/>
      <c r="N8" s="62"/>
      <c r="O8" s="69"/>
      <c r="P8" s="97" t="s">
        <v>14</v>
      </c>
      <c r="Q8" s="98"/>
      <c r="R8" s="75"/>
      <c r="S8" s="62"/>
      <c r="T8" s="69"/>
    </row>
    <row r="9" spans="1:20" s="48" customFormat="1" x14ac:dyDescent="0.25">
      <c r="B9" s="72"/>
      <c r="C9" s="45" t="s">
        <v>15</v>
      </c>
      <c r="D9" s="46" t="s">
        <v>16</v>
      </c>
      <c r="E9" s="56"/>
      <c r="F9" s="63" t="s">
        <v>15</v>
      </c>
      <c r="G9" s="47" t="s">
        <v>11</v>
      </c>
      <c r="H9" s="47" t="s">
        <v>16</v>
      </c>
      <c r="I9" s="64"/>
      <c r="J9" s="69"/>
      <c r="K9" s="63" t="s">
        <v>15</v>
      </c>
      <c r="L9" s="47" t="s">
        <v>11</v>
      </c>
      <c r="M9" s="47" t="s">
        <v>16</v>
      </c>
      <c r="N9" s="64"/>
      <c r="O9" s="69"/>
      <c r="P9" s="63" t="s">
        <v>15</v>
      </c>
      <c r="Q9" s="47" t="s">
        <v>11</v>
      </c>
      <c r="R9" s="47" t="s">
        <v>16</v>
      </c>
      <c r="S9" s="64"/>
      <c r="T9" s="69"/>
    </row>
    <row r="10" spans="1:20" s="39" customFormat="1" ht="15" customHeight="1" x14ac:dyDescent="0.25">
      <c r="A10" s="39" t="s">
        <v>24</v>
      </c>
      <c r="B10" s="73" t="s">
        <v>55</v>
      </c>
      <c r="C10" s="103" t="s">
        <v>17</v>
      </c>
      <c r="D10" s="42">
        <v>11753.284166666666</v>
      </c>
      <c r="E10" s="57"/>
      <c r="F10" s="102" t="s">
        <v>89</v>
      </c>
      <c r="G10" s="52"/>
      <c r="H10" s="52">
        <v>11753.284166666666</v>
      </c>
      <c r="I10" s="65"/>
      <c r="J10" s="69"/>
      <c r="K10" s="102" t="s">
        <v>101</v>
      </c>
      <c r="L10" s="52"/>
      <c r="M10" s="52">
        <v>11753.284166666666</v>
      </c>
      <c r="N10" s="65"/>
      <c r="O10" s="69"/>
      <c r="P10" s="102" t="s">
        <v>113</v>
      </c>
      <c r="Q10" s="52"/>
      <c r="R10" s="52">
        <v>11753.284166666666</v>
      </c>
      <c r="S10" s="65"/>
      <c r="T10" s="69"/>
    </row>
    <row r="11" spans="1:20" s="39" customFormat="1" ht="15" customHeight="1" x14ac:dyDescent="0.25">
      <c r="A11" s="39" t="s">
        <v>25</v>
      </c>
      <c r="B11" s="73" t="s">
        <v>56</v>
      </c>
      <c r="C11" s="103" t="s">
        <v>20</v>
      </c>
      <c r="D11" s="42">
        <v>11753.284166666666</v>
      </c>
      <c r="E11" s="57"/>
      <c r="F11" s="102" t="s">
        <v>90</v>
      </c>
      <c r="G11" s="52"/>
      <c r="H11" s="52">
        <v>11753.284166666666</v>
      </c>
      <c r="I11" s="66"/>
      <c r="J11" s="69"/>
      <c r="K11" s="102" t="s">
        <v>102</v>
      </c>
      <c r="L11" s="52"/>
      <c r="M11" s="52">
        <v>11753.284166666666</v>
      </c>
      <c r="N11" s="66"/>
      <c r="O11" s="69"/>
      <c r="P11" s="102" t="s">
        <v>114</v>
      </c>
      <c r="Q11" s="52"/>
      <c r="R11" s="52">
        <v>11753.284166666666</v>
      </c>
      <c r="S11" s="66"/>
      <c r="T11" s="69"/>
    </row>
    <row r="12" spans="1:20" s="39" customFormat="1" ht="15" customHeight="1" x14ac:dyDescent="0.25">
      <c r="A12" s="39" t="s">
        <v>26</v>
      </c>
      <c r="B12" s="73" t="s">
        <v>57</v>
      </c>
      <c r="C12" s="103" t="s">
        <v>21</v>
      </c>
      <c r="D12" s="42">
        <v>11753.284166666699</v>
      </c>
      <c r="E12" s="57"/>
      <c r="F12" s="102" t="s">
        <v>91</v>
      </c>
      <c r="G12" s="52"/>
      <c r="H12" s="52">
        <v>11753.284166666699</v>
      </c>
      <c r="I12" s="66"/>
      <c r="J12" s="69"/>
      <c r="K12" s="102" t="s">
        <v>103</v>
      </c>
      <c r="L12" s="52"/>
      <c r="M12" s="52">
        <v>11753.284166666699</v>
      </c>
      <c r="N12" s="66"/>
      <c r="O12" s="69"/>
      <c r="P12" s="102" t="s">
        <v>115</v>
      </c>
      <c r="Q12" s="52"/>
      <c r="R12" s="52">
        <v>11753.284166666699</v>
      </c>
      <c r="S12" s="66"/>
      <c r="T12" s="69"/>
    </row>
    <row r="13" spans="1:20" s="39" customFormat="1" ht="15" customHeight="1" x14ac:dyDescent="0.25">
      <c r="A13" s="50" t="s">
        <v>27</v>
      </c>
      <c r="B13" s="73" t="s">
        <v>58</v>
      </c>
      <c r="C13" s="103" t="s">
        <v>22</v>
      </c>
      <c r="D13" s="42">
        <v>11753.284166666699</v>
      </c>
      <c r="E13" s="57"/>
      <c r="F13" s="102" t="s">
        <v>92</v>
      </c>
      <c r="G13" s="52"/>
      <c r="H13" s="52">
        <v>11753.284166666699</v>
      </c>
      <c r="I13" s="65"/>
      <c r="J13" s="69"/>
      <c r="K13" s="102" t="s">
        <v>104</v>
      </c>
      <c r="L13" s="52"/>
      <c r="M13" s="52">
        <v>11753.284166666699</v>
      </c>
      <c r="N13" s="65"/>
      <c r="O13" s="69"/>
      <c r="P13" s="102" t="s">
        <v>116</v>
      </c>
      <c r="Q13" s="52"/>
      <c r="R13" s="52">
        <v>11753.284166666699</v>
      </c>
      <c r="S13" s="65"/>
      <c r="T13" s="69"/>
    </row>
    <row r="14" spans="1:20" s="39" customFormat="1" ht="15" customHeight="1" x14ac:dyDescent="0.25">
      <c r="A14" s="50" t="s">
        <v>28</v>
      </c>
      <c r="B14" s="73" t="s">
        <v>59</v>
      </c>
      <c r="C14" s="103" t="s">
        <v>81</v>
      </c>
      <c r="D14" s="42">
        <v>11753.284166666699</v>
      </c>
      <c r="E14" s="57"/>
      <c r="F14" s="102" t="s">
        <v>93</v>
      </c>
      <c r="G14" s="52"/>
      <c r="H14" s="52">
        <v>11753.284166666699</v>
      </c>
      <c r="I14" s="65"/>
      <c r="J14" s="69"/>
      <c r="K14" s="102" t="s">
        <v>105</v>
      </c>
      <c r="L14" s="52"/>
      <c r="M14" s="52">
        <v>11753.284166666699</v>
      </c>
      <c r="N14" s="65"/>
      <c r="O14" s="69"/>
      <c r="P14" s="102" t="s">
        <v>117</v>
      </c>
      <c r="Q14" s="52"/>
      <c r="R14" s="52">
        <v>11753.284166666699</v>
      </c>
      <c r="S14" s="65"/>
      <c r="T14" s="69"/>
    </row>
    <row r="15" spans="1:20" s="39" customFormat="1" ht="15" customHeight="1" x14ac:dyDescent="0.25">
      <c r="A15" s="50" t="s">
        <v>29</v>
      </c>
      <c r="B15" s="73" t="s">
        <v>60</v>
      </c>
      <c r="C15" s="103" t="s">
        <v>82</v>
      </c>
      <c r="D15" s="42">
        <v>11753.284166666699</v>
      </c>
      <c r="E15" s="57"/>
      <c r="F15" s="102" t="s">
        <v>94</v>
      </c>
      <c r="G15" s="52"/>
      <c r="H15" s="52">
        <v>11753.284166666699</v>
      </c>
      <c r="I15" s="65"/>
      <c r="J15" s="69"/>
      <c r="K15" s="102" t="s">
        <v>106</v>
      </c>
      <c r="L15" s="52"/>
      <c r="M15" s="52">
        <v>11753.284166666699</v>
      </c>
      <c r="N15" s="65"/>
      <c r="O15" s="69"/>
      <c r="P15" s="102" t="s">
        <v>118</v>
      </c>
      <c r="Q15" s="52"/>
      <c r="R15" s="52">
        <v>11753.284166666699</v>
      </c>
      <c r="S15" s="65"/>
      <c r="T15" s="69"/>
    </row>
    <row r="16" spans="1:20" s="39" customFormat="1" ht="15" customHeight="1" x14ac:dyDescent="0.25">
      <c r="A16" s="50" t="s">
        <v>35</v>
      </c>
      <c r="B16" s="73" t="s">
        <v>61</v>
      </c>
      <c r="C16" s="103" t="s">
        <v>83</v>
      </c>
      <c r="D16" s="42">
        <v>11753.284166666699</v>
      </c>
      <c r="E16" s="57"/>
      <c r="F16" s="102" t="s">
        <v>95</v>
      </c>
      <c r="G16" s="52"/>
      <c r="H16" s="52">
        <v>11753.284166666699</v>
      </c>
      <c r="I16" s="65"/>
      <c r="J16" s="69"/>
      <c r="K16" s="102" t="s">
        <v>107</v>
      </c>
      <c r="L16" s="52"/>
      <c r="M16" s="52">
        <v>11753.284166666699</v>
      </c>
      <c r="N16" s="65"/>
      <c r="O16" s="69"/>
      <c r="P16" s="102" t="s">
        <v>119</v>
      </c>
      <c r="Q16" s="52"/>
      <c r="R16" s="52">
        <v>11753.284166666699</v>
      </c>
      <c r="S16" s="65"/>
      <c r="T16" s="69"/>
    </row>
    <row r="17" spans="1:20" s="39" customFormat="1" ht="15" customHeight="1" x14ac:dyDescent="0.25">
      <c r="A17" s="50" t="s">
        <v>30</v>
      </c>
      <c r="B17" s="73" t="s">
        <v>62</v>
      </c>
      <c r="C17" s="103" t="s">
        <v>84</v>
      </c>
      <c r="D17" s="42">
        <v>11753.284166666699</v>
      </c>
      <c r="E17" s="57"/>
      <c r="F17" s="102" t="s">
        <v>96</v>
      </c>
      <c r="G17" s="52"/>
      <c r="H17" s="52">
        <v>11753.284166666699</v>
      </c>
      <c r="I17" s="65"/>
      <c r="J17" s="69"/>
      <c r="K17" s="102" t="s">
        <v>108</v>
      </c>
      <c r="L17" s="52"/>
      <c r="M17" s="52">
        <v>11753.284166666699</v>
      </c>
      <c r="N17" s="65"/>
      <c r="O17" s="69"/>
      <c r="P17" s="102" t="s">
        <v>120</v>
      </c>
      <c r="Q17" s="52"/>
      <c r="R17" s="52">
        <v>11753.284166666699</v>
      </c>
      <c r="S17" s="65"/>
      <c r="T17" s="69"/>
    </row>
    <row r="18" spans="1:20" s="39" customFormat="1" ht="15" customHeight="1" x14ac:dyDescent="0.25">
      <c r="A18" s="50" t="s">
        <v>31</v>
      </c>
      <c r="B18" s="73" t="s">
        <v>63</v>
      </c>
      <c r="C18" s="103" t="s">
        <v>85</v>
      </c>
      <c r="D18" s="42">
        <v>11753.284166666699</v>
      </c>
      <c r="E18" s="57"/>
      <c r="F18" s="102" t="s">
        <v>97</v>
      </c>
      <c r="G18" s="52"/>
      <c r="H18" s="52">
        <v>11753.284166666699</v>
      </c>
      <c r="I18" s="65"/>
      <c r="J18" s="69"/>
      <c r="K18" s="102" t="s">
        <v>109</v>
      </c>
      <c r="L18" s="52"/>
      <c r="M18" s="52">
        <v>11753.284166666699</v>
      </c>
      <c r="N18" s="65"/>
      <c r="O18" s="69"/>
      <c r="P18" s="102" t="s">
        <v>121</v>
      </c>
      <c r="Q18" s="52"/>
      <c r="R18" s="52">
        <v>11753.284166666699</v>
      </c>
      <c r="S18" s="65"/>
      <c r="T18" s="69"/>
    </row>
    <row r="19" spans="1:20" s="39" customFormat="1" ht="15" customHeight="1" x14ac:dyDescent="0.25">
      <c r="A19" s="50" t="s">
        <v>32</v>
      </c>
      <c r="B19" s="73" t="s">
        <v>64</v>
      </c>
      <c r="C19" s="103" t="s">
        <v>86</v>
      </c>
      <c r="D19" s="42">
        <v>11753.284166666699</v>
      </c>
      <c r="E19" s="57"/>
      <c r="F19" s="102" t="s">
        <v>98</v>
      </c>
      <c r="G19" s="52"/>
      <c r="H19" s="52">
        <v>11753.284166666699</v>
      </c>
      <c r="I19" s="65"/>
      <c r="J19" s="69"/>
      <c r="K19" s="102" t="s">
        <v>110</v>
      </c>
      <c r="L19" s="52"/>
      <c r="M19" s="52">
        <v>11753.284166666699</v>
      </c>
      <c r="N19" s="65"/>
      <c r="O19" s="69"/>
      <c r="P19" s="102" t="s">
        <v>122</v>
      </c>
      <c r="Q19" s="52"/>
      <c r="R19" s="52">
        <v>11753.284166666699</v>
      </c>
      <c r="S19" s="65"/>
      <c r="T19" s="69"/>
    </row>
    <row r="20" spans="1:20" s="39" customFormat="1" ht="15" customHeight="1" x14ac:dyDescent="0.25">
      <c r="A20" s="50" t="s">
        <v>33</v>
      </c>
      <c r="B20" s="73" t="s">
        <v>65</v>
      </c>
      <c r="C20" s="103" t="s">
        <v>87</v>
      </c>
      <c r="D20" s="42">
        <v>11753.284166666699</v>
      </c>
      <c r="E20" s="57"/>
      <c r="F20" s="102" t="s">
        <v>99</v>
      </c>
      <c r="G20" s="52"/>
      <c r="H20" s="52">
        <v>11753.284166666699</v>
      </c>
      <c r="I20" s="65"/>
      <c r="J20" s="69"/>
      <c r="K20" s="102" t="s">
        <v>111</v>
      </c>
      <c r="L20" s="52"/>
      <c r="M20" s="52">
        <v>11753.284166666699</v>
      </c>
      <c r="N20" s="65"/>
      <c r="O20" s="69"/>
      <c r="P20" s="102" t="s">
        <v>123</v>
      </c>
      <c r="Q20" s="52"/>
      <c r="R20" s="52">
        <v>11753.284166666699</v>
      </c>
      <c r="S20" s="65"/>
      <c r="T20" s="69"/>
    </row>
    <row r="21" spans="1:20" s="39" customFormat="1" ht="15" customHeight="1" x14ac:dyDescent="0.25">
      <c r="A21" s="50" t="s">
        <v>34</v>
      </c>
      <c r="B21" s="73" t="s">
        <v>66</v>
      </c>
      <c r="C21" s="103" t="s">
        <v>88</v>
      </c>
      <c r="D21" s="42">
        <v>11753.284166666699</v>
      </c>
      <c r="E21" s="57"/>
      <c r="F21" s="102" t="s">
        <v>100</v>
      </c>
      <c r="G21" s="52"/>
      <c r="H21" s="52">
        <v>11753.284166666699</v>
      </c>
      <c r="I21" s="65"/>
      <c r="J21" s="69"/>
      <c r="K21" s="102" t="s">
        <v>112</v>
      </c>
      <c r="L21" s="52"/>
      <c r="M21" s="52">
        <v>11753.284166666699</v>
      </c>
      <c r="N21" s="65"/>
      <c r="O21" s="69"/>
      <c r="P21" s="102" t="s">
        <v>124</v>
      </c>
      <c r="Q21" s="52"/>
      <c r="R21" s="52">
        <v>11753.284166666699</v>
      </c>
      <c r="S21" s="65"/>
      <c r="T21" s="69"/>
    </row>
    <row r="22" spans="1:20" s="39" customFormat="1" x14ac:dyDescent="0.25">
      <c r="B22" s="71"/>
      <c r="D22" s="76">
        <f>SUM(D10:D21)</f>
        <v>141039.41000000029</v>
      </c>
      <c r="E22" s="57"/>
      <c r="F22" s="67"/>
      <c r="G22" s="49">
        <f>SUM(G10:G21)</f>
        <v>0</v>
      </c>
      <c r="H22" s="77">
        <v>141039.41000000029</v>
      </c>
      <c r="I22" s="57"/>
      <c r="J22" s="69"/>
      <c r="K22" s="67"/>
      <c r="L22" s="49">
        <f>SUM(L10:L21)</f>
        <v>0</v>
      </c>
      <c r="M22" s="77">
        <v>141039.41000000029</v>
      </c>
      <c r="N22" s="57"/>
      <c r="O22" s="69"/>
      <c r="P22" s="67"/>
      <c r="Q22" s="49">
        <f>SUM(Q10:Q21)</f>
        <v>0</v>
      </c>
      <c r="R22" s="77">
        <v>141039.41000000029</v>
      </c>
      <c r="S22" s="57"/>
      <c r="T22" s="69"/>
    </row>
  </sheetData>
  <mergeCells count="20">
    <mergeCell ref="P3:S3"/>
    <mergeCell ref="T3:T6"/>
    <mergeCell ref="P4:S4"/>
    <mergeCell ref="P5:S5"/>
    <mergeCell ref="P8:Q8"/>
    <mergeCell ref="J3:J6"/>
    <mergeCell ref="C6:C7"/>
    <mergeCell ref="C8:D8"/>
    <mergeCell ref="F8:G8"/>
    <mergeCell ref="C4:E4"/>
    <mergeCell ref="F4:I4"/>
    <mergeCell ref="C5:E5"/>
    <mergeCell ref="F5:I5"/>
    <mergeCell ref="C3:E3"/>
    <mergeCell ref="F3:I3"/>
    <mergeCell ref="K3:N3"/>
    <mergeCell ref="O3:O6"/>
    <mergeCell ref="K4:N4"/>
    <mergeCell ref="K5:N5"/>
    <mergeCell ref="K8:L8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1645-FFFA-4E82-B6AF-EE6BA15E71B8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Contrato</vt:lpstr>
      <vt:lpstr>Plan1</vt:lpstr>
      <vt:lpstr>Cronograma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Ronaldo</cp:lastModifiedBy>
  <dcterms:created xsi:type="dcterms:W3CDTF">2018-03-05T11:36:05Z</dcterms:created>
  <dcterms:modified xsi:type="dcterms:W3CDTF">2021-02-05T19:47:00Z</dcterms:modified>
</cp:coreProperties>
</file>