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80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ariana Carvalho\Documents\Trampo\Cronogramas\"/>
    </mc:Choice>
  </mc:AlternateContent>
  <xr:revisionPtr revIDLastSave="0" documentId="13_ncr:1_{C4BEE1AE-617E-4024-8075-1827AF0AFE9C}" xr6:coauthVersionLast="46" xr6:coauthVersionMax="46" xr10:uidLastSave="{00000000-0000-0000-0000-000000000000}"/>
  <bookViews>
    <workbookView xWindow="-120" yWindow="-120" windowWidth="20730" windowHeight="11160" activeTab="2" xr2:uid="{00000000-000D-0000-FFFF-FFFF00000000}"/>
  </bookViews>
  <sheets>
    <sheet name="Resumo do Contrato" sheetId="2" r:id="rId1"/>
    <sheet name="Resumo por item" sheetId="4" r:id="rId2"/>
    <sheet name="Cronograma" sheetId="3" r:id="rId3"/>
  </sheets>
  <calcPr calcId="191029" calcOnSave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N9" i="3" l="1"/>
  <c r="H9" i="4"/>
  <c r="F9" i="4"/>
  <c r="F4" i="4"/>
  <c r="G10" i="4" l="1"/>
  <c r="I9" i="3"/>
  <c r="G9" i="3" l="1"/>
  <c r="F12" i="3" s="1"/>
  <c r="F3" i="3"/>
  <c r="B2" i="4"/>
  <c r="G5" i="4" l="1"/>
  <c r="E8" i="2" l="1"/>
  <c r="B6" i="3" l="1"/>
  <c r="B5" i="3"/>
  <c r="G8" i="2"/>
  <c r="F8" i="2"/>
</calcChain>
</file>

<file path=xl/sharedStrings.xml><?xml version="1.0" encoding="utf-8"?>
<sst xmlns="http://schemas.openxmlformats.org/spreadsheetml/2006/main" count="66" uniqueCount="43">
  <si>
    <t>Valor Global</t>
  </si>
  <si>
    <t>Acréscimos %</t>
  </si>
  <si>
    <t>Supressões %</t>
  </si>
  <si>
    <t>SEI Nº</t>
  </si>
  <si>
    <t>Valor do Termo</t>
  </si>
  <si>
    <t>Valor Acumulado</t>
  </si>
  <si>
    <t>Valor Mensal</t>
  </si>
  <si>
    <t>Tipo de alteração</t>
  </si>
  <si>
    <t>Prazo</t>
  </si>
  <si>
    <t>Valor Total</t>
  </si>
  <si>
    <t>Novo valor Mensal</t>
  </si>
  <si>
    <t>Novo valor Anual</t>
  </si>
  <si>
    <t>Cronograma das parcelas</t>
  </si>
  <si>
    <t>Diferença</t>
  </si>
  <si>
    <t>ITEM</t>
  </si>
  <si>
    <t>TOTAL</t>
  </si>
  <si>
    <t>DESCRIÇÃO REITORIA</t>
  </si>
  <si>
    <t>UNID</t>
  </si>
  <si>
    <t>QUANT</t>
  </si>
  <si>
    <t>VALOR UNITÁRIO</t>
  </si>
  <si>
    <t>VALOR GLOBAL</t>
  </si>
  <si>
    <t>Diferença Global</t>
  </si>
  <si>
    <t>Parcela nº</t>
  </si>
  <si>
    <t>Valor Parcela</t>
  </si>
  <si>
    <t>ADITIVO 01/2020 - PRORROGAÇÃO</t>
  </si>
  <si>
    <t>Valor inicial do Contrato - 17/12/2019</t>
  </si>
  <si>
    <t>03/01/2020 a 02/01/2021</t>
  </si>
  <si>
    <t>03/01/2021 a 02/01/2022</t>
  </si>
  <si>
    <t>Prorrogação</t>
  </si>
  <si>
    <t>ADITIVO 01/2020 - 12/12/2020</t>
  </si>
  <si>
    <t>mês</t>
  </si>
  <si>
    <t>23208.003911/2020-10</t>
  </si>
  <si>
    <t>Reajuste</t>
  </si>
  <si>
    <t>APOSTILAMENTO 01/2021 - 02/03/2021</t>
  </si>
  <si>
    <t>23208.004798/2019-56</t>
  </si>
  <si>
    <t>23208.003906/2020-15</t>
  </si>
  <si>
    <t>CONTRATO 50.2019.RER</t>
  </si>
  <si>
    <t>Suporte Totvs Prime para 12 meses</t>
  </si>
  <si>
    <t>DIFERENÇA MENSAL DOS VALORES</t>
  </si>
  <si>
    <t>DIFERENÇA ANUAL DOS VALORES</t>
  </si>
  <si>
    <t>APOSTILAMENTO 01/2021 a partir de 03/01/2021</t>
  </si>
  <si>
    <t>APOSTILAMENTO 01/2021 - REAJUSTE</t>
  </si>
  <si>
    <t>a partir de 03/01/2021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</si>
</sst>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4" formatCode="_-&quot;R$&quot;\ * #,##0.00_-;\-&quot;R$&quot;\ * #,##0.00_-;_-&quot;R$&quot;\ * &quot;-&quot;??_-;_-@_-"/>
    <numFmt numFmtId="43" formatCode="_-* #,##0.00_-;\-* #,##0.00_-;_-* &quot;-&quot;??_-;_-@_-"/>
    <numFmt numFmtId="164" formatCode="_-&quot;R$&quot;* #,##0.00_-;\-&quot;R$&quot;* #,##0.00_-;_-&quot;R$&quot;* &quot;-&quot;??_-;_-@_-"/>
    <numFmt numFmtId="165" formatCode="0.000"/>
    <numFmt numFmtId="166" formatCode="dd/mm/yy;@"/>
    <numFmt numFmtId="167" formatCode="_-[$R$-416]\ * #,##0.00_-;\-[$R$-416]\ * #,##0.00_-;_-[$R$-416]\ * &quot;-&quot;??_-;_-@_-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  <font>
      <sz val="11"/>
      <color rgb="FF0070C0"/>
      <name val="Calibri"/>
      <family val="2"/>
      <scheme val="minor"/>
    </font>
    <font>
      <b/>
      <sz val="11"/>
      <name val="Calibri"/>
      <family val="2"/>
      <scheme val="minor"/>
    </font>
    <font>
      <b/>
      <sz val="12"/>
      <name val="Calibri"/>
      <family val="2"/>
      <scheme val="minor"/>
    </font>
    <font>
      <b/>
      <sz val="12"/>
      <color rgb="FF0070C0"/>
      <name val="Calibri"/>
      <family val="2"/>
      <scheme val="minor"/>
    </font>
    <font>
      <b/>
      <sz val="12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rgb="FFFF000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82">
    <xf numFmtId="0" fontId="0" fillId="0" borderId="0" xfId="0"/>
    <xf numFmtId="0" fontId="3" fillId="0" borderId="0" xfId="0" applyFont="1"/>
    <xf numFmtId="0" fontId="4" fillId="0" borderId="0" xfId="0" applyFont="1"/>
    <xf numFmtId="0" fontId="2" fillId="0" borderId="0" xfId="0" applyFont="1"/>
    <xf numFmtId="0" fontId="3" fillId="0" borderId="0" xfId="0" applyFont="1" applyBorder="1"/>
    <xf numFmtId="44" fontId="3" fillId="0" borderId="0" xfId="1" applyFont="1" applyBorder="1"/>
    <xf numFmtId="165" fontId="3" fillId="0" borderId="0" xfId="0" applyNumberFormat="1" applyFont="1" applyBorder="1"/>
    <xf numFmtId="44" fontId="3" fillId="0" borderId="0" xfId="0" applyNumberFormat="1" applyFont="1" applyBorder="1"/>
    <xf numFmtId="44" fontId="3" fillId="0" borderId="0" xfId="1" applyFont="1"/>
    <xf numFmtId="44" fontId="4" fillId="0" borderId="0" xfId="1" applyFont="1"/>
    <xf numFmtId="44" fontId="2" fillId="0" borderId="0" xfId="1" applyFont="1"/>
    <xf numFmtId="164" fontId="3" fillId="0" borderId="0" xfId="0" applyNumberFormat="1" applyFont="1" applyBorder="1"/>
    <xf numFmtId="164" fontId="3" fillId="0" borderId="0" xfId="0" applyNumberFormat="1" applyFont="1"/>
    <xf numFmtId="0" fontId="3" fillId="0" borderId="0" xfId="0" applyNumberFormat="1" applyFont="1"/>
    <xf numFmtId="10" fontId="3" fillId="0" borderId="0" xfId="2" applyNumberFormat="1" applyFont="1"/>
    <xf numFmtId="164" fontId="4" fillId="0" borderId="0" xfId="0" applyNumberFormat="1" applyFont="1"/>
    <xf numFmtId="0" fontId="5" fillId="3" borderId="1" xfId="0" applyFont="1" applyFill="1" applyBorder="1" applyAlignment="1">
      <alignment horizontal="left" vertical="center"/>
    </xf>
    <xf numFmtId="44" fontId="3" fillId="0" borderId="1" xfId="1" applyFont="1" applyBorder="1" applyAlignment="1">
      <alignment vertical="center" wrapText="1"/>
    </xf>
    <xf numFmtId="0" fontId="3" fillId="0" borderId="1" xfId="0" applyFont="1" applyBorder="1" applyAlignment="1">
      <alignment vertical="center"/>
    </xf>
    <xf numFmtId="44" fontId="3" fillId="0" borderId="1" xfId="1" applyFont="1" applyBorder="1" applyAlignment="1">
      <alignment vertical="center"/>
    </xf>
    <xf numFmtId="10" fontId="4" fillId="0" borderId="1" xfId="2" applyNumberFormat="1" applyFont="1" applyBorder="1" applyAlignment="1">
      <alignment horizontal="center" vertical="center"/>
    </xf>
    <xf numFmtId="10" fontId="2" fillId="0" borderId="1" xfId="2" applyNumberFormat="1" applyFont="1" applyBorder="1" applyAlignment="1">
      <alignment horizontal="center" vertical="center"/>
    </xf>
    <xf numFmtId="0" fontId="5" fillId="3" borderId="1" xfId="0" applyFont="1" applyFill="1" applyBorder="1" applyAlignment="1">
      <alignment vertical="center"/>
    </xf>
    <xf numFmtId="14" fontId="3" fillId="0" borderId="1" xfId="0" applyNumberFormat="1" applyFont="1" applyBorder="1" applyAlignment="1">
      <alignment vertical="center"/>
    </xf>
    <xf numFmtId="0" fontId="3" fillId="2" borderId="1" xfId="0" applyFont="1" applyFill="1" applyBorder="1" applyAlignment="1">
      <alignment vertical="center"/>
    </xf>
    <xf numFmtId="44" fontId="3" fillId="2" borderId="1" xfId="1" applyNumberFormat="1" applyFont="1" applyFill="1" applyBorder="1" applyAlignment="1">
      <alignment vertical="center"/>
    </xf>
    <xf numFmtId="10" fontId="4" fillId="2" borderId="1" xfId="2" applyNumberFormat="1" applyFont="1" applyFill="1" applyBorder="1" applyAlignment="1">
      <alignment horizontal="center" vertical="center"/>
    </xf>
    <xf numFmtId="10" fontId="2" fillId="2" borderId="1" xfId="1" applyNumberFormat="1" applyFont="1" applyFill="1" applyBorder="1" applyAlignment="1">
      <alignment horizontal="center" vertical="center"/>
    </xf>
    <xf numFmtId="0" fontId="6" fillId="3" borderId="1" xfId="0" applyFont="1" applyFill="1" applyBorder="1" applyAlignment="1">
      <alignment horizontal="center" vertical="center"/>
    </xf>
    <xf numFmtId="0" fontId="7" fillId="3" borderId="1" xfId="0" applyFont="1" applyFill="1" applyBorder="1" applyAlignment="1">
      <alignment horizontal="center" vertical="center"/>
    </xf>
    <xf numFmtId="0" fontId="8" fillId="3" borderId="1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vertical="center"/>
    </xf>
    <xf numFmtId="0" fontId="0" fillId="0" borderId="0" xfId="0" applyFill="1" applyBorder="1"/>
    <xf numFmtId="44" fontId="0" fillId="0" borderId="0" xfId="1" applyFont="1" applyFill="1" applyBorder="1"/>
    <xf numFmtId="0" fontId="0" fillId="0" borderId="0" xfId="0" applyBorder="1"/>
    <xf numFmtId="0" fontId="0" fillId="0" borderId="0" xfId="0" applyBorder="1" applyAlignment="1">
      <alignment vertical="center"/>
    </xf>
    <xf numFmtId="0" fontId="9" fillId="0" borderId="1" xfId="0" applyFont="1" applyBorder="1" applyAlignment="1">
      <alignment horizontal="center" vertical="center" wrapText="1"/>
    </xf>
    <xf numFmtId="0" fontId="9" fillId="6" borderId="1" xfId="0" applyFont="1" applyFill="1" applyBorder="1" applyAlignment="1">
      <alignment horizontal="center" vertical="center" wrapText="1"/>
    </xf>
    <xf numFmtId="44" fontId="0" fillId="0" borderId="1" xfId="1" applyFont="1" applyBorder="1"/>
    <xf numFmtId="164" fontId="0" fillId="6" borderId="1" xfId="0" applyNumberFormat="1" applyFill="1" applyBorder="1"/>
    <xf numFmtId="0" fontId="0" fillId="0" borderId="0" xfId="0" applyBorder="1" applyAlignment="1"/>
    <xf numFmtId="0" fontId="10" fillId="7" borderId="1" xfId="0" applyFont="1" applyFill="1" applyBorder="1" applyAlignment="1">
      <alignment horizontal="center"/>
    </xf>
    <xf numFmtId="44" fontId="0" fillId="0" borderId="0" xfId="0" applyNumberFormat="1" applyBorder="1" applyAlignment="1"/>
    <xf numFmtId="44" fontId="0" fillId="0" borderId="0" xfId="1" applyFont="1" applyBorder="1"/>
    <xf numFmtId="44" fontId="9" fillId="0" borderId="1" xfId="1" applyFont="1" applyFill="1" applyBorder="1" applyAlignment="1">
      <alignment horizontal="center" vertical="center" wrapText="1"/>
    </xf>
    <xf numFmtId="44" fontId="9" fillId="0" borderId="0" xfId="1" applyFont="1" applyBorder="1" applyAlignment="1">
      <alignment horizontal="center" vertical="center"/>
    </xf>
    <xf numFmtId="44" fontId="9" fillId="0" borderId="1" xfId="1" applyFont="1" applyBorder="1" applyAlignment="1">
      <alignment horizontal="center" vertical="center"/>
    </xf>
    <xf numFmtId="44" fontId="9" fillId="0" borderId="1" xfId="1" applyFont="1" applyBorder="1" applyAlignment="1">
      <alignment horizontal="center" vertical="center" wrapText="1"/>
    </xf>
    <xf numFmtId="44" fontId="9" fillId="0" borderId="0" xfId="1" applyFont="1" applyBorder="1" applyAlignment="1">
      <alignment horizontal="center" vertical="center" wrapText="1"/>
    </xf>
    <xf numFmtId="164" fontId="0" fillId="0" borderId="0" xfId="0" applyNumberFormat="1" applyBorder="1"/>
    <xf numFmtId="43" fontId="0" fillId="0" borderId="0" xfId="0" applyNumberFormat="1"/>
    <xf numFmtId="0" fontId="9" fillId="0" borderId="1" xfId="0" applyFont="1" applyBorder="1" applyAlignment="1">
      <alignment horizontal="center"/>
    </xf>
    <xf numFmtId="0" fontId="0" fillId="0" borderId="1" xfId="0" applyBorder="1"/>
    <xf numFmtId="43" fontId="0" fillId="0" borderId="1" xfId="0" applyNumberFormat="1" applyBorder="1"/>
    <xf numFmtId="43" fontId="9" fillId="0" borderId="1" xfId="0" applyNumberFormat="1" applyFont="1" applyBorder="1"/>
    <xf numFmtId="14" fontId="0" fillId="0" borderId="0" xfId="0" applyNumberFormat="1" applyBorder="1"/>
    <xf numFmtId="166" fontId="0" fillId="0" borderId="0" xfId="0" applyNumberFormat="1" applyFill="1" applyBorder="1"/>
    <xf numFmtId="166" fontId="0" fillId="0" borderId="0" xfId="1" applyNumberFormat="1" applyFont="1" applyFill="1" applyBorder="1"/>
    <xf numFmtId="0" fontId="0" fillId="0" borderId="0" xfId="0" applyNumberFormat="1" applyBorder="1"/>
    <xf numFmtId="44" fontId="0" fillId="4" borderId="1" xfId="1" applyNumberFormat="1" applyFont="1" applyFill="1" applyBorder="1"/>
    <xf numFmtId="0" fontId="0" fillId="0" borderId="1" xfId="1" applyNumberFormat="1" applyFont="1" applyFill="1" applyBorder="1" applyAlignment="1">
      <alignment horizontal="center" vertical="center"/>
    </xf>
    <xf numFmtId="44" fontId="0" fillId="0" borderId="1" xfId="1" applyFont="1" applyFill="1" applyBorder="1" applyAlignment="1">
      <alignment vertical="center"/>
    </xf>
    <xf numFmtId="164" fontId="0" fillId="0" borderId="1" xfId="0" applyNumberFormat="1" applyBorder="1" applyAlignment="1">
      <alignment vertical="center"/>
    </xf>
    <xf numFmtId="4" fontId="0" fillId="0" borderId="0" xfId="0" applyNumberFormat="1"/>
    <xf numFmtId="167" fontId="0" fillId="0" borderId="1" xfId="0" applyNumberFormat="1" applyBorder="1"/>
    <xf numFmtId="0" fontId="9" fillId="0" borderId="1" xfId="0" applyFont="1" applyBorder="1" applyAlignment="1">
      <alignment horizontal="center"/>
    </xf>
    <xf numFmtId="0" fontId="10" fillId="7" borderId="1" xfId="0" applyFont="1" applyFill="1" applyBorder="1" applyAlignment="1">
      <alignment horizontal="center"/>
    </xf>
    <xf numFmtId="0" fontId="3" fillId="0" borderId="0" xfId="0" applyFont="1" applyBorder="1" applyAlignment="1">
      <alignment horizontal="center"/>
    </xf>
    <xf numFmtId="0" fontId="5" fillId="2" borderId="2" xfId="0" applyFont="1" applyFill="1" applyBorder="1" applyAlignment="1">
      <alignment horizontal="right" vertical="center"/>
    </xf>
    <xf numFmtId="0" fontId="5" fillId="2" borderId="3" xfId="0" applyFont="1" applyFill="1" applyBorder="1" applyAlignment="1">
      <alignment horizontal="right" vertical="center"/>
    </xf>
    <xf numFmtId="0" fontId="5" fillId="2" borderId="4" xfId="0" applyFont="1" applyFill="1" applyBorder="1" applyAlignment="1">
      <alignment horizontal="right" vertical="center"/>
    </xf>
    <xf numFmtId="0" fontId="9" fillId="2" borderId="1" xfId="0" applyFont="1" applyFill="1" applyBorder="1" applyAlignment="1">
      <alignment horizontal="center"/>
    </xf>
    <xf numFmtId="0" fontId="9" fillId="0" borderId="1" xfId="0" applyFont="1" applyBorder="1" applyAlignment="1">
      <alignment horizontal="center"/>
    </xf>
    <xf numFmtId="0" fontId="10" fillId="7" borderId="1" xfId="0" applyFont="1" applyFill="1" applyBorder="1" applyAlignment="1">
      <alignment horizontal="center"/>
    </xf>
    <xf numFmtId="44" fontId="9" fillId="4" borderId="1" xfId="1" applyFont="1" applyFill="1" applyBorder="1" applyAlignment="1">
      <alignment horizontal="center" vertical="center" wrapText="1"/>
    </xf>
    <xf numFmtId="14" fontId="9" fillId="2" borderId="1" xfId="0" applyNumberFormat="1" applyFont="1" applyFill="1" applyBorder="1" applyAlignment="1">
      <alignment horizontal="center"/>
    </xf>
    <xf numFmtId="0" fontId="9" fillId="5" borderId="1" xfId="0" applyFont="1" applyFill="1" applyBorder="1" applyAlignment="1">
      <alignment horizontal="center"/>
    </xf>
    <xf numFmtId="0" fontId="9" fillId="0" borderId="0" xfId="0" applyFont="1" applyBorder="1" applyAlignment="1">
      <alignment horizontal="center" vertical="center" wrapText="1"/>
    </xf>
    <xf numFmtId="0" fontId="9" fillId="8" borderId="1" xfId="0" applyFont="1" applyFill="1" applyBorder="1" applyAlignment="1">
      <alignment horizontal="center" vertical="center" wrapText="1"/>
    </xf>
    <xf numFmtId="164" fontId="0" fillId="0" borderId="1" xfId="0" applyNumberFormat="1" applyBorder="1"/>
    <xf numFmtId="164" fontId="9" fillId="0" borderId="1" xfId="0" applyNumberFormat="1" applyFont="1" applyBorder="1"/>
    <xf numFmtId="4" fontId="0" fillId="0" borderId="1" xfId="0" applyNumberFormat="1" applyBorder="1"/>
  </cellXfs>
  <cellStyles count="3">
    <cellStyle name="Moeda" xfId="1" builtinId="4"/>
    <cellStyle name="Normal" xfId="0" builtinId="0"/>
    <cellStyle name="Porcentagem" xfId="2" builtinId="5"/>
  </cellStyles>
  <dxfs count="2">
    <dxf>
      <font>
        <color rgb="FFFF0000"/>
      </font>
    </dxf>
    <dxf>
      <font>
        <color rgb="FF0070C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3:J14"/>
  <sheetViews>
    <sheetView showGridLines="0" workbookViewId="0">
      <selection activeCell="E6" sqref="E6"/>
    </sheetView>
  </sheetViews>
  <sheetFormatPr defaultRowHeight="15" x14ac:dyDescent="0.25"/>
  <cols>
    <col min="1" max="1" width="3.85546875" style="1" customWidth="1"/>
    <col min="2" max="2" width="37.7109375" style="1" bestFit="1" customWidth="1"/>
    <col min="3" max="3" width="26.7109375" style="1" customWidth="1"/>
    <col min="4" max="4" width="24.5703125" style="1" bestFit="1" customWidth="1"/>
    <col min="5" max="5" width="21" style="1" customWidth="1"/>
    <col min="6" max="6" width="14.28515625" style="2" bestFit="1" customWidth="1"/>
    <col min="7" max="7" width="14.140625" style="3" bestFit="1" customWidth="1"/>
    <col min="8" max="8" width="20.42578125" style="1" bestFit="1" customWidth="1"/>
    <col min="9" max="9" width="17" style="4" bestFit="1" customWidth="1"/>
    <col min="10" max="10" width="13.7109375" style="4" bestFit="1" customWidth="1"/>
    <col min="11" max="11" width="9.140625" style="1"/>
    <col min="12" max="12" width="17" style="1" bestFit="1" customWidth="1"/>
    <col min="13" max="16384" width="9.140625" style="1"/>
  </cols>
  <sheetData>
    <row r="3" spans="2:10" ht="15.75" x14ac:dyDescent="0.25">
      <c r="B3" s="31" t="s">
        <v>36</v>
      </c>
      <c r="C3" s="28" t="s">
        <v>7</v>
      </c>
      <c r="D3" s="28" t="s">
        <v>8</v>
      </c>
      <c r="E3" s="28" t="s">
        <v>0</v>
      </c>
      <c r="F3" s="29" t="s">
        <v>1</v>
      </c>
      <c r="G3" s="30" t="s">
        <v>2</v>
      </c>
      <c r="H3" s="28" t="s">
        <v>3</v>
      </c>
      <c r="I3" s="67"/>
      <c r="J3" s="67"/>
    </row>
    <row r="4" spans="2:10" x14ac:dyDescent="0.25">
      <c r="B4" s="22" t="s">
        <v>25</v>
      </c>
      <c r="C4" s="19"/>
      <c r="D4" s="23" t="s">
        <v>26</v>
      </c>
      <c r="E4" s="19">
        <v>72792</v>
      </c>
      <c r="F4" s="20"/>
      <c r="G4" s="21"/>
      <c r="H4" s="23" t="s">
        <v>34</v>
      </c>
      <c r="I4" s="5"/>
    </row>
    <row r="5" spans="2:10" x14ac:dyDescent="0.25">
      <c r="B5" s="22" t="s">
        <v>29</v>
      </c>
      <c r="C5" s="19" t="s">
        <v>28</v>
      </c>
      <c r="D5" s="23" t="s">
        <v>27</v>
      </c>
      <c r="E5" s="19"/>
      <c r="F5" s="20"/>
      <c r="G5" s="21"/>
      <c r="H5" s="18" t="s">
        <v>35</v>
      </c>
      <c r="I5" s="5"/>
      <c r="J5" s="6"/>
    </row>
    <row r="6" spans="2:10" x14ac:dyDescent="0.25">
      <c r="B6" s="22" t="s">
        <v>33</v>
      </c>
      <c r="C6" s="19" t="s">
        <v>32</v>
      </c>
      <c r="D6" s="18"/>
      <c r="E6" s="19">
        <v>17846.63</v>
      </c>
      <c r="F6" s="20">
        <v>0.2451729</v>
      </c>
      <c r="G6" s="21"/>
      <c r="H6" s="18" t="s">
        <v>31</v>
      </c>
      <c r="I6" s="5"/>
      <c r="J6" s="6"/>
    </row>
    <row r="7" spans="2:10" x14ac:dyDescent="0.25">
      <c r="B7" s="16"/>
      <c r="C7" s="17"/>
      <c r="D7" s="18"/>
      <c r="E7" s="19"/>
      <c r="F7" s="20"/>
      <c r="G7" s="21"/>
      <c r="H7" s="18"/>
      <c r="I7" s="5"/>
      <c r="J7" s="6"/>
    </row>
    <row r="8" spans="2:10" x14ac:dyDescent="0.25">
      <c r="B8" s="68" t="s">
        <v>9</v>
      </c>
      <c r="C8" s="69"/>
      <c r="D8" s="70"/>
      <c r="E8" s="25">
        <f>SUM(E4:E7)</f>
        <v>90638.63</v>
      </c>
      <c r="F8" s="26">
        <f>SUM(F4:F7)</f>
        <v>0.2451729</v>
      </c>
      <c r="G8" s="27">
        <f>SUM(G4:G7)</f>
        <v>0</v>
      </c>
      <c r="H8" s="24"/>
      <c r="I8" s="7"/>
    </row>
    <row r="9" spans="2:10" x14ac:dyDescent="0.25">
      <c r="C9" s="8"/>
      <c r="E9" s="8"/>
      <c r="F9" s="9"/>
      <c r="G9" s="10"/>
    </row>
    <row r="10" spans="2:10" x14ac:dyDescent="0.25">
      <c r="E10" s="8"/>
      <c r="F10" s="15"/>
    </row>
    <row r="11" spans="2:10" x14ac:dyDescent="0.25">
      <c r="E11" s="14"/>
      <c r="F11" s="15"/>
      <c r="I11" s="11"/>
    </row>
    <row r="12" spans="2:10" x14ac:dyDescent="0.25">
      <c r="E12" s="13"/>
      <c r="F12" s="15"/>
    </row>
    <row r="13" spans="2:10" x14ac:dyDescent="0.25">
      <c r="E13" s="12"/>
      <c r="F13" s="15"/>
    </row>
    <row r="14" spans="2:10" x14ac:dyDescent="0.25">
      <c r="F14" s="15"/>
    </row>
  </sheetData>
  <mergeCells count="2">
    <mergeCell ref="I3:J3"/>
    <mergeCell ref="B8:D8"/>
  </mergeCells>
  <conditionalFormatting sqref="C9:C1048576 C3:C7">
    <cfRule type="containsText" dxfId="1" priority="9" operator="containsText" text="acréscimo">
      <formula>NOT(ISERROR(SEARCH("acréscimo",C3)))</formula>
    </cfRule>
    <cfRule type="containsText" dxfId="0" priority="10" operator="containsText" text="supressão">
      <formula>NOT(ISERROR(SEARCH("supressão",C3)))</formula>
    </cfRule>
  </conditionalFormatting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2:I10"/>
  <sheetViews>
    <sheetView showGridLines="0" zoomScale="110" zoomScaleNormal="110" workbookViewId="0">
      <selection activeCell="H10" sqref="H10"/>
    </sheetView>
  </sheetViews>
  <sheetFormatPr defaultRowHeight="15" x14ac:dyDescent="0.25"/>
  <cols>
    <col min="1" max="1" width="2.42578125" customWidth="1"/>
    <col min="3" max="3" width="30.5703125" bestFit="1" customWidth="1"/>
    <col min="6" max="6" width="16.42578125" bestFit="1" customWidth="1"/>
    <col min="7" max="7" width="14.42578125" bestFit="1" customWidth="1"/>
    <col min="8" max="8" width="19" style="50" customWidth="1"/>
    <col min="9" max="10" width="22.140625" bestFit="1" customWidth="1"/>
  </cols>
  <sheetData>
    <row r="2" spans="2:9" x14ac:dyDescent="0.25">
      <c r="B2" s="71" t="str">
        <f>'Resumo do Contrato'!B3</f>
        <v>CONTRATO 50.2019.RER</v>
      </c>
      <c r="C2" s="71"/>
      <c r="D2" s="71"/>
      <c r="E2" s="71"/>
      <c r="F2" s="71"/>
      <c r="G2" s="71"/>
    </row>
    <row r="3" spans="2:9" x14ac:dyDescent="0.25">
      <c r="B3" s="51" t="s">
        <v>14</v>
      </c>
      <c r="C3" s="51" t="s">
        <v>16</v>
      </c>
      <c r="D3" s="51" t="s">
        <v>17</v>
      </c>
      <c r="E3" s="51" t="s">
        <v>18</v>
      </c>
      <c r="F3" s="51" t="s">
        <v>19</v>
      </c>
      <c r="G3" s="51" t="s">
        <v>20</v>
      </c>
    </row>
    <row r="4" spans="2:9" x14ac:dyDescent="0.25">
      <c r="B4" s="52">
        <v>2</v>
      </c>
      <c r="C4" t="s">
        <v>37</v>
      </c>
      <c r="D4" s="52" t="s">
        <v>30</v>
      </c>
      <c r="E4" s="52">
        <v>12</v>
      </c>
      <c r="F4" s="63">
        <f>G4/12</f>
        <v>6066</v>
      </c>
      <c r="G4" s="53">
        <v>72792</v>
      </c>
    </row>
    <row r="5" spans="2:9" x14ac:dyDescent="0.25">
      <c r="B5" s="72" t="s">
        <v>15</v>
      </c>
      <c r="C5" s="72"/>
      <c r="D5" s="72"/>
      <c r="E5" s="72"/>
      <c r="F5" s="72"/>
      <c r="G5" s="54">
        <f>SUM(G4:G4)</f>
        <v>72792</v>
      </c>
    </row>
    <row r="7" spans="2:9" x14ac:dyDescent="0.25">
      <c r="B7" s="71" t="s">
        <v>40</v>
      </c>
      <c r="C7" s="71"/>
      <c r="D7" s="71"/>
      <c r="E7" s="71"/>
      <c r="F7" s="71"/>
      <c r="G7" s="71"/>
    </row>
    <row r="8" spans="2:9" ht="30" x14ac:dyDescent="0.25">
      <c r="B8" s="65" t="s">
        <v>14</v>
      </c>
      <c r="C8" s="65" t="s">
        <v>16</v>
      </c>
      <c r="D8" s="65" t="s">
        <v>17</v>
      </c>
      <c r="E8" s="65" t="s">
        <v>18</v>
      </c>
      <c r="F8" s="65" t="s">
        <v>19</v>
      </c>
      <c r="G8" s="65" t="s">
        <v>20</v>
      </c>
      <c r="H8" s="78" t="s">
        <v>38</v>
      </c>
      <c r="I8" s="78" t="s">
        <v>39</v>
      </c>
    </row>
    <row r="9" spans="2:9" x14ac:dyDescent="0.25">
      <c r="B9" s="52">
        <v>2</v>
      </c>
      <c r="C9" t="s">
        <v>37</v>
      </c>
      <c r="D9" s="52" t="s">
        <v>30</v>
      </c>
      <c r="E9" s="52">
        <v>12</v>
      </c>
      <c r="F9" s="81">
        <f>G9/12</f>
        <v>7553.2191666666668</v>
      </c>
      <c r="G9" s="63">
        <v>90638.63</v>
      </c>
      <c r="H9" s="79">
        <f>F9-F4</f>
        <v>1487.2191666666668</v>
      </c>
      <c r="I9" s="79">
        <v>17846.63</v>
      </c>
    </row>
    <row r="10" spans="2:9" x14ac:dyDescent="0.25">
      <c r="B10" s="72" t="s">
        <v>15</v>
      </c>
      <c r="C10" s="72"/>
      <c r="D10" s="72"/>
      <c r="E10" s="72"/>
      <c r="F10" s="72"/>
      <c r="G10" s="54">
        <f>SUM(G9:G9)</f>
        <v>90638.63</v>
      </c>
      <c r="H10" s="80">
        <v>1487.22</v>
      </c>
      <c r="I10" s="80">
        <v>17846.63</v>
      </c>
    </row>
  </sheetData>
  <mergeCells count="4">
    <mergeCell ref="B2:G2"/>
    <mergeCell ref="B5:F5"/>
    <mergeCell ref="B7:G7"/>
    <mergeCell ref="B10:F10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B1:N26"/>
  <sheetViews>
    <sheetView showGridLines="0" tabSelected="1" topLeftCell="C7" workbookViewId="0">
      <selection activeCell="N14" sqref="N14"/>
    </sheetView>
  </sheetViews>
  <sheetFormatPr defaultRowHeight="15" x14ac:dyDescent="0.25"/>
  <cols>
    <col min="1" max="1" width="4.140625" style="32" customWidth="1"/>
    <col min="2" max="2" width="11.42578125" style="32" customWidth="1"/>
    <col min="3" max="3" width="17.85546875" style="32" customWidth="1"/>
    <col min="4" max="4" width="19.140625" style="32" customWidth="1"/>
    <col min="5" max="5" width="13.85546875" style="32" customWidth="1"/>
    <col min="6" max="7" width="15.28515625" style="32" customWidth="1"/>
    <col min="8" max="8" width="16" style="32" customWidth="1"/>
    <col min="9" max="9" width="16.7109375" style="33" customWidth="1"/>
    <col min="10" max="10" width="12.140625" style="32" bestFit="1" customWidth="1"/>
    <col min="11" max="12" width="13.28515625" style="32" bestFit="1" customWidth="1"/>
    <col min="13" max="13" width="12.7109375" style="32" bestFit="1" customWidth="1"/>
    <col min="14" max="14" width="16.7109375" style="32" bestFit="1" customWidth="1"/>
    <col min="15" max="16384" width="9.140625" style="32"/>
  </cols>
  <sheetData>
    <row r="1" spans="2:14" s="56" customFormat="1" x14ac:dyDescent="0.25">
      <c r="I1" s="57"/>
    </row>
    <row r="2" spans="2:14" s="56" customFormat="1" x14ac:dyDescent="0.25">
      <c r="I2" s="57"/>
    </row>
    <row r="3" spans="2:14" s="58" customFormat="1" x14ac:dyDescent="0.25">
      <c r="F3" s="58">
        <f>F1-F2</f>
        <v>0</v>
      </c>
    </row>
    <row r="4" spans="2:14" s="58" customFormat="1" x14ac:dyDescent="0.25"/>
    <row r="5" spans="2:14" s="34" customFormat="1" x14ac:dyDescent="0.25">
      <c r="B5" s="71" t="str">
        <f>'Resumo do Contrato'!B3</f>
        <v>CONTRATO 50.2019.RER</v>
      </c>
      <c r="C5" s="71"/>
      <c r="D5" s="71"/>
      <c r="E5" s="76" t="s">
        <v>24</v>
      </c>
      <c r="F5" s="76"/>
      <c r="G5" s="76"/>
      <c r="H5" s="76"/>
      <c r="I5" s="74" t="s">
        <v>5</v>
      </c>
      <c r="J5" s="76" t="s">
        <v>41</v>
      </c>
      <c r="K5" s="76"/>
      <c r="L5" s="76"/>
      <c r="M5" s="76"/>
      <c r="N5" s="74" t="s">
        <v>5</v>
      </c>
    </row>
    <row r="6" spans="2:14" s="34" customFormat="1" x14ac:dyDescent="0.25">
      <c r="B6" s="75" t="str">
        <f>'Resumo do Contrato'!D4</f>
        <v>03/01/2020 a 02/01/2021</v>
      </c>
      <c r="C6" s="75"/>
      <c r="D6" s="75"/>
      <c r="E6" s="76" t="s">
        <v>27</v>
      </c>
      <c r="F6" s="76"/>
      <c r="G6" s="76"/>
      <c r="H6" s="76"/>
      <c r="I6" s="74"/>
      <c r="J6" s="76" t="s">
        <v>42</v>
      </c>
      <c r="K6" s="76"/>
      <c r="L6" s="76"/>
      <c r="M6" s="76"/>
      <c r="N6" s="74"/>
    </row>
    <row r="7" spans="2:14" s="34" customFormat="1" x14ac:dyDescent="0.25">
      <c r="B7" s="71"/>
      <c r="C7" s="71"/>
      <c r="D7" s="71"/>
      <c r="E7" s="76"/>
      <c r="F7" s="76"/>
      <c r="G7" s="76"/>
      <c r="H7" s="76"/>
      <c r="I7" s="74"/>
      <c r="J7" s="76"/>
      <c r="K7" s="76"/>
      <c r="L7" s="76"/>
      <c r="M7" s="76"/>
      <c r="N7" s="74"/>
    </row>
    <row r="8" spans="2:14" s="35" customFormat="1" ht="30" x14ac:dyDescent="0.25">
      <c r="B8" s="77"/>
      <c r="C8" s="36" t="s">
        <v>6</v>
      </c>
      <c r="D8" s="36" t="s">
        <v>0</v>
      </c>
      <c r="E8" s="36" t="s">
        <v>10</v>
      </c>
      <c r="F8" s="36" t="s">
        <v>11</v>
      </c>
      <c r="G8" s="36" t="s">
        <v>21</v>
      </c>
      <c r="H8" s="37" t="s">
        <v>4</v>
      </c>
      <c r="I8" s="74"/>
      <c r="J8" s="36" t="s">
        <v>10</v>
      </c>
      <c r="K8" s="36" t="s">
        <v>11</v>
      </c>
      <c r="L8" s="36" t="s">
        <v>21</v>
      </c>
      <c r="M8" s="37" t="s">
        <v>4</v>
      </c>
      <c r="N8" s="74"/>
    </row>
    <row r="9" spans="2:14" s="34" customFormat="1" x14ac:dyDescent="0.25">
      <c r="B9" s="77"/>
      <c r="C9" s="64">
        <v>6066</v>
      </c>
      <c r="D9" s="38">
        <v>72792</v>
      </c>
      <c r="E9" s="38">
        <v>6066</v>
      </c>
      <c r="F9" s="38">
        <v>72792</v>
      </c>
      <c r="G9" s="38">
        <f>F9-D9</f>
        <v>0</v>
      </c>
      <c r="H9" s="39">
        <v>72792</v>
      </c>
      <c r="I9" s="59">
        <f>H9+D9</f>
        <v>145584</v>
      </c>
      <c r="J9" s="38">
        <v>7553.21</v>
      </c>
      <c r="K9" s="38">
        <v>90638.63</v>
      </c>
      <c r="L9" s="38">
        <v>17846.63</v>
      </c>
      <c r="M9" s="39">
        <v>17846.63</v>
      </c>
      <c r="N9" s="59">
        <f>M9+I9</f>
        <v>163430.63</v>
      </c>
    </row>
    <row r="10" spans="2:14" s="34" customFormat="1" x14ac:dyDescent="0.25">
      <c r="B10" s="73" t="s">
        <v>12</v>
      </c>
      <c r="C10" s="73"/>
      <c r="D10" s="40"/>
      <c r="E10" s="73" t="s">
        <v>12</v>
      </c>
      <c r="F10" s="73"/>
      <c r="G10" s="41"/>
      <c r="H10" s="42"/>
      <c r="I10" s="42"/>
      <c r="J10" s="73" t="s">
        <v>12</v>
      </c>
      <c r="K10" s="73"/>
      <c r="L10" s="66"/>
      <c r="M10" s="42"/>
      <c r="N10" s="42"/>
    </row>
    <row r="11" spans="2:14" s="43" customFormat="1" ht="45" x14ac:dyDescent="0.25">
      <c r="B11" s="46" t="s">
        <v>22</v>
      </c>
      <c r="C11" s="44" t="s">
        <v>23</v>
      </c>
      <c r="D11" s="45"/>
      <c r="E11" s="46" t="s">
        <v>22</v>
      </c>
      <c r="F11" s="47" t="s">
        <v>13</v>
      </c>
      <c r="G11" s="47" t="s">
        <v>23</v>
      </c>
      <c r="H11" s="48"/>
      <c r="I11" s="42"/>
      <c r="J11" s="46" t="s">
        <v>22</v>
      </c>
      <c r="K11" s="47" t="s">
        <v>13</v>
      </c>
      <c r="L11" s="47" t="s">
        <v>23</v>
      </c>
      <c r="M11" s="48"/>
      <c r="N11" s="42"/>
    </row>
    <row r="12" spans="2:14" s="34" customFormat="1" x14ac:dyDescent="0.25">
      <c r="B12" s="60">
        <v>1</v>
      </c>
      <c r="C12" s="61">
        <v>6066</v>
      </c>
      <c r="E12" s="60">
        <v>1</v>
      </c>
      <c r="F12" s="62">
        <f>(G9/365)*217</f>
        <v>0</v>
      </c>
      <c r="G12" s="61">
        <v>6066</v>
      </c>
      <c r="H12" s="49"/>
      <c r="I12" s="42"/>
      <c r="J12" s="60">
        <v>1</v>
      </c>
      <c r="K12" s="62">
        <v>1487.22</v>
      </c>
      <c r="L12" s="61">
        <v>7553.21</v>
      </c>
      <c r="M12" s="49"/>
      <c r="N12" s="42"/>
    </row>
    <row r="13" spans="2:14" s="34" customFormat="1" x14ac:dyDescent="0.25">
      <c r="B13" s="60">
        <v>2</v>
      </c>
      <c r="C13" s="61">
        <v>6066</v>
      </c>
      <c r="E13" s="60">
        <v>2</v>
      </c>
      <c r="F13" s="62"/>
      <c r="G13" s="61">
        <v>6066</v>
      </c>
      <c r="H13" s="55"/>
      <c r="I13" s="42"/>
      <c r="J13" s="60">
        <v>2</v>
      </c>
      <c r="K13" s="62">
        <v>1487.22</v>
      </c>
      <c r="L13" s="61">
        <v>7553.21</v>
      </c>
      <c r="M13" s="55"/>
      <c r="N13" s="42"/>
    </row>
    <row r="14" spans="2:14" s="34" customFormat="1" x14ac:dyDescent="0.25">
      <c r="B14" s="60">
        <v>3</v>
      </c>
      <c r="C14" s="61">
        <v>6066</v>
      </c>
      <c r="E14" s="60">
        <v>3</v>
      </c>
      <c r="F14" s="62"/>
      <c r="G14" s="61">
        <v>6066</v>
      </c>
      <c r="H14" s="55"/>
      <c r="I14" s="42"/>
      <c r="J14" s="60">
        <v>3</v>
      </c>
      <c r="K14" s="62">
        <v>1487.22</v>
      </c>
      <c r="L14" s="61">
        <v>7553.21</v>
      </c>
      <c r="M14" s="55"/>
      <c r="N14" s="42"/>
    </row>
    <row r="15" spans="2:14" s="34" customFormat="1" x14ac:dyDescent="0.25">
      <c r="B15" s="60">
        <v>4</v>
      </c>
      <c r="C15" s="61">
        <v>6066</v>
      </c>
      <c r="E15" s="60">
        <v>4</v>
      </c>
      <c r="F15" s="62"/>
      <c r="G15" s="61">
        <v>6066</v>
      </c>
      <c r="H15" s="49"/>
      <c r="I15" s="42"/>
      <c r="J15" s="60">
        <v>4</v>
      </c>
      <c r="K15" s="62">
        <v>1487.22</v>
      </c>
      <c r="L15" s="61">
        <v>7553.21</v>
      </c>
      <c r="M15" s="49"/>
      <c r="N15" s="42"/>
    </row>
    <row r="16" spans="2:14" s="34" customFormat="1" x14ac:dyDescent="0.25">
      <c r="B16" s="60">
        <v>5</v>
      </c>
      <c r="C16" s="61">
        <v>6066</v>
      </c>
      <c r="E16" s="60">
        <v>5</v>
      </c>
      <c r="F16" s="62"/>
      <c r="G16" s="61">
        <v>6066</v>
      </c>
      <c r="H16" s="49"/>
      <c r="I16" s="42"/>
      <c r="J16" s="60">
        <v>5</v>
      </c>
      <c r="K16" s="62">
        <v>1487.22</v>
      </c>
      <c r="L16" s="61">
        <v>7553.21</v>
      </c>
      <c r="M16" s="49"/>
      <c r="N16" s="42"/>
    </row>
    <row r="17" spans="2:14" s="34" customFormat="1" x14ac:dyDescent="0.25">
      <c r="B17" s="60">
        <v>6</v>
      </c>
      <c r="C17" s="61">
        <v>6066</v>
      </c>
      <c r="E17" s="60">
        <v>6</v>
      </c>
      <c r="F17" s="62"/>
      <c r="G17" s="61">
        <v>6066</v>
      </c>
      <c r="H17" s="49"/>
      <c r="I17" s="42"/>
      <c r="J17" s="60">
        <v>6</v>
      </c>
      <c r="K17" s="62">
        <v>1487.22</v>
      </c>
      <c r="L17" s="61">
        <v>7553.21</v>
      </c>
      <c r="M17" s="49"/>
      <c r="N17" s="42"/>
    </row>
    <row r="18" spans="2:14" s="34" customFormat="1" x14ac:dyDescent="0.25">
      <c r="B18" s="60">
        <v>7</v>
      </c>
      <c r="C18" s="61">
        <v>6066</v>
      </c>
      <c r="E18" s="60">
        <v>7</v>
      </c>
      <c r="F18" s="62"/>
      <c r="G18" s="61">
        <v>6066</v>
      </c>
      <c r="H18" s="49"/>
      <c r="I18" s="42"/>
      <c r="J18" s="60">
        <v>7</v>
      </c>
      <c r="K18" s="62">
        <v>1487.22</v>
      </c>
      <c r="L18" s="61">
        <v>7553.21</v>
      </c>
      <c r="M18" s="49"/>
      <c r="N18" s="42"/>
    </row>
    <row r="19" spans="2:14" s="34" customFormat="1" x14ac:dyDescent="0.25">
      <c r="B19" s="60">
        <v>8</v>
      </c>
      <c r="C19" s="61">
        <v>6066</v>
      </c>
      <c r="E19" s="60">
        <v>8</v>
      </c>
      <c r="F19" s="62"/>
      <c r="G19" s="61">
        <v>6066</v>
      </c>
      <c r="H19" s="49"/>
      <c r="I19" s="42"/>
      <c r="J19" s="60">
        <v>8</v>
      </c>
      <c r="K19" s="62">
        <v>1487.22</v>
      </c>
      <c r="L19" s="61">
        <v>7553.21</v>
      </c>
      <c r="M19" s="49"/>
      <c r="N19" s="42"/>
    </row>
    <row r="20" spans="2:14" s="34" customFormat="1" x14ac:dyDescent="0.25">
      <c r="B20" s="60">
        <v>9</v>
      </c>
      <c r="C20" s="61">
        <v>6066</v>
      </c>
      <c r="E20" s="60">
        <v>9</v>
      </c>
      <c r="F20" s="62"/>
      <c r="G20" s="61">
        <v>6066</v>
      </c>
      <c r="H20" s="49"/>
      <c r="I20" s="42"/>
      <c r="J20" s="60">
        <v>9</v>
      </c>
      <c r="K20" s="62">
        <v>1487.22</v>
      </c>
      <c r="L20" s="61">
        <v>7553.21</v>
      </c>
      <c r="M20" s="49"/>
      <c r="N20" s="42"/>
    </row>
    <row r="21" spans="2:14" s="34" customFormat="1" x14ac:dyDescent="0.25">
      <c r="B21" s="60">
        <v>10</v>
      </c>
      <c r="C21" s="61">
        <v>6066</v>
      </c>
      <c r="E21" s="60">
        <v>10</v>
      </c>
      <c r="F21" s="62"/>
      <c r="G21" s="61">
        <v>6066</v>
      </c>
      <c r="H21" s="49"/>
      <c r="I21" s="42"/>
      <c r="J21" s="60">
        <v>10</v>
      </c>
      <c r="K21" s="62">
        <v>1487.22</v>
      </c>
      <c r="L21" s="61">
        <v>7553.21</v>
      </c>
      <c r="M21" s="49"/>
      <c r="N21" s="42"/>
    </row>
    <row r="22" spans="2:14" s="34" customFormat="1" x14ac:dyDescent="0.25">
      <c r="B22" s="60">
        <v>11</v>
      </c>
      <c r="C22" s="61">
        <v>6066</v>
      </c>
      <c r="E22" s="60">
        <v>11</v>
      </c>
      <c r="F22" s="62"/>
      <c r="G22" s="61">
        <v>6066</v>
      </c>
      <c r="H22" s="49"/>
      <c r="I22" s="42"/>
      <c r="J22" s="60">
        <v>11</v>
      </c>
      <c r="K22" s="62">
        <v>1487.22</v>
      </c>
      <c r="L22" s="61">
        <v>7553.21</v>
      </c>
      <c r="M22" s="49"/>
      <c r="N22" s="42"/>
    </row>
    <row r="23" spans="2:14" s="34" customFormat="1" x14ac:dyDescent="0.25">
      <c r="B23" s="60">
        <v>12</v>
      </c>
      <c r="C23" s="61">
        <v>6066</v>
      </c>
      <c r="E23" s="60">
        <v>12</v>
      </c>
      <c r="F23" s="62"/>
      <c r="G23" s="61">
        <v>6066</v>
      </c>
      <c r="H23" s="49"/>
      <c r="I23" s="42"/>
      <c r="J23" s="60">
        <v>12</v>
      </c>
      <c r="K23" s="62">
        <v>1487.22</v>
      </c>
      <c r="L23" s="61">
        <v>7553.21</v>
      </c>
      <c r="M23" s="49"/>
      <c r="N23" s="42"/>
    </row>
    <row r="24" spans="2:14" s="34" customFormat="1" x14ac:dyDescent="0.25">
      <c r="I24" s="42"/>
    </row>
    <row r="25" spans="2:14" x14ac:dyDescent="0.25">
      <c r="I25" s="42"/>
    </row>
    <row r="26" spans="2:14" x14ac:dyDescent="0.25">
      <c r="I26" s="42"/>
    </row>
  </sheetData>
  <mergeCells count="15">
    <mergeCell ref="J5:M5"/>
    <mergeCell ref="N5:N8"/>
    <mergeCell ref="J6:M6"/>
    <mergeCell ref="J7:M7"/>
    <mergeCell ref="J10:K10"/>
    <mergeCell ref="B10:C10"/>
    <mergeCell ref="E10:F10"/>
    <mergeCell ref="I5:I8"/>
    <mergeCell ref="B6:D6"/>
    <mergeCell ref="E6:H6"/>
    <mergeCell ref="B7:D7"/>
    <mergeCell ref="E7:H7"/>
    <mergeCell ref="B8:B9"/>
    <mergeCell ref="B5:D5"/>
    <mergeCell ref="E5:H5"/>
  </mergeCells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3</vt:i4>
      </vt:variant>
    </vt:vector>
  </HeadingPairs>
  <TitlesOfParts>
    <vt:vector size="3" baseType="lpstr">
      <vt:lpstr>Resumo do Contrato</vt:lpstr>
      <vt:lpstr>Resumo por item</vt:lpstr>
      <vt:lpstr>Cronograma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Karol Konopka Bueno</dc:creator>
  <cp:lastModifiedBy>Mariana Carvalho</cp:lastModifiedBy>
  <dcterms:created xsi:type="dcterms:W3CDTF">2018-03-05T11:36:05Z</dcterms:created>
  <dcterms:modified xsi:type="dcterms:W3CDTF">2021-03-18T20:59:12Z</dcterms:modified>
</cp:coreProperties>
</file>