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"/>
    </mc:Choice>
  </mc:AlternateContent>
  <xr:revisionPtr revIDLastSave="0" documentId="8_{67EDFA4D-E716-4698-A5B2-CAAA260A6B6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3" l="1"/>
  <c r="X9" i="3"/>
  <c r="V9" i="3"/>
  <c r="Q24" i="3"/>
  <c r="Q9" i="3"/>
  <c r="N9" i="3"/>
  <c r="S9" i="3" s="1"/>
  <c r="L9" i="3"/>
  <c r="I9" i="3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<sst xmlns="http://schemas.openxmlformats.org/spreadsheetml/2006/main" count="110" uniqueCount="71">
  <si>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</si>
  <si>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</si>
  <si>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</si>
  <si>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</si>
  <si>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</si>
  <si>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</si>
  <si>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</si>
  <si>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</si>
  <si>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</si>
  <si>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</si>
  <si>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</si>
  <si>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</si>
  <si>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</si>
  <si>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</si>
  <si>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</si>
  <si>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</si>
  <si>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</si>
  <si>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</si>
  <si>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</si>
  <si>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</si>
  <si>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</si>
  <si>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</si>
  <si>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</si>
  <si>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</si>
  <si>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</si>
  <si>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Parcela nº</t>
  </si>
  <si>
    <t>ADITIVO 01/2018 - PRORROGAÇÃO</t>
  </si>
  <si>
    <t>Valor Parcela</t>
  </si>
  <si>
    <t>Portaria Nomeação Fiscal</t>
  </si>
  <si>
    <t xml:space="preserve">DESCRIÇÃO </t>
  </si>
  <si>
    <t>CONTRATO 028.2017.GVR</t>
  </si>
  <si>
    <t>23208000040/2017-87</t>
  </si>
  <si>
    <t>05/06/2017 a 04/06/2018</t>
  </si>
  <si>
    <t>Contratação de serviços de fornecimento de combustíveis, emissão de cartão, implantação e operação de sistema informatizado e integrado de gestão de frota de veículos, embarcações, motores estacionários e utilitários, com emissão de relatórios gerenciais, tecnologia de fornecimento através de cartões eletrônicos, com rede credenciada para atendimento nas cidades sede dos Campi e Reitoria do IFMG</t>
  </si>
  <si>
    <t>2ª</t>
  </si>
  <si>
    <t>3ª</t>
  </si>
  <si>
    <t>ADITIVO 02/2019 - PRORROGAÇÃO</t>
  </si>
  <si>
    <t>ADITIVO 03/2020 - PRORROGAÇÃO</t>
  </si>
  <si>
    <t>05/06/2018 a 04/06/2019</t>
  </si>
  <si>
    <t>05/06/2019 a 04/06/2020</t>
  </si>
  <si>
    <t>05/06/2020 a 04/06/2021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</si>
  <si>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</si>
  <si>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</si>
  <si>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</si>
  <si>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</si>
  <si>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</si>
  <si>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</si>
  <si>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</si>
  <si>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</si>
  <si>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</si>
  <si>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</si>
  <si>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</si>
  <si>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</si>
  <si>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23212.000227/2018-45</t>
  </si>
  <si>
    <t>23212.000269/2019-14</t>
  </si>
  <si>
    <t>23212.000082/2020-54</t>
  </si>
  <si>
    <t>ADITIVO 04/2021 - PRORROGAÇÃO</t>
  </si>
  <si>
    <t>05/06/2021 a 04/06/2022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</si>
  <si>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</si>
  <si>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</si>
  <si>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</si>
  <si>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</si>
  <si>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</si>
  <si>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</si>
  <si>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</si>
  <si>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</si>
  <si>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</si>
  <si>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</si>
  <si>
    <t>26ª</t>
  </si>
  <si>
    <t>27ª</t>
  </si>
  <si>
    <t>23212.000307/2021-53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</si>
</sst>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9" sqref="H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7"/>
      <c r="J3" s="67"/>
    </row>
    <row r="4" spans="2:10" x14ac:dyDescent="0.25">
      <c r="B4" s="22" t="s">
        <v>3</v>
      </c>
      <c r="C4" s="19"/>
      <c r="D4" s="23" t="s">
        <v>32</v>
      </c>
      <c r="E4" s="19">
        <v>38232.5</v>
      </c>
      <c r="F4" s="20"/>
      <c r="G4" s="21"/>
      <c r="H4" s="23" t="s">
        <v>31</v>
      </c>
      <c r="I4" s="5"/>
    </row>
    <row r="5" spans="2:10" x14ac:dyDescent="0.25">
      <c r="B5" s="60" t="s">
        <v>28</v>
      </c>
      <c r="C5" s="19" t="s">
        <v>23</v>
      </c>
      <c r="D5" s="23">
        <v>42891</v>
      </c>
      <c r="E5" s="19"/>
      <c r="F5" s="20"/>
      <c r="G5" s="21"/>
      <c r="H5" s="23"/>
      <c r="I5" s="5"/>
    </row>
    <row r="6" spans="2:10" x14ac:dyDescent="0.25">
      <c r="B6" s="60" t="s">
        <v>26</v>
      </c>
      <c r="C6" s="19"/>
      <c r="D6" s="23" t="s">
        <v>38</v>
      </c>
      <c r="E6" s="19">
        <v>38232.5</v>
      </c>
      <c r="F6" s="20"/>
      <c r="G6" s="21"/>
      <c r="H6" s="23" t="s">
        <v>53</v>
      </c>
      <c r="I6" s="5"/>
    </row>
    <row r="7" spans="2:10" x14ac:dyDescent="0.25">
      <c r="B7" s="60" t="s">
        <v>36</v>
      </c>
      <c r="C7" s="19"/>
      <c r="D7" s="23" t="s">
        <v>39</v>
      </c>
      <c r="E7" s="19">
        <v>38232.5</v>
      </c>
      <c r="F7" s="20"/>
      <c r="G7" s="21"/>
      <c r="H7" s="23" t="s">
        <v>54</v>
      </c>
      <c r="I7" s="5"/>
    </row>
    <row r="8" spans="2:10" x14ac:dyDescent="0.25">
      <c r="B8" s="60" t="s">
        <v>37</v>
      </c>
      <c r="C8" s="17"/>
      <c r="D8" s="23" t="s">
        <v>40</v>
      </c>
      <c r="E8" s="19">
        <v>38232.5</v>
      </c>
      <c r="F8" s="20"/>
      <c r="G8" s="21"/>
      <c r="H8" s="18" t="s">
        <v>55</v>
      </c>
      <c r="I8" s="5"/>
    </row>
    <row r="9" spans="2:10" x14ac:dyDescent="0.25">
      <c r="B9" s="60" t="s">
        <v>56</v>
      </c>
      <c r="C9" s="17"/>
      <c r="D9" s="23" t="s">
        <v>57</v>
      </c>
      <c r="E9" s="19">
        <v>38232.5</v>
      </c>
      <c r="F9" s="20"/>
      <c r="G9" s="21"/>
      <c r="H9" s="18" t="s">
        <v>70</v>
      </c>
      <c r="I9" s="5"/>
    </row>
    <row r="10" spans="2:10" x14ac:dyDescent="0.25">
      <c r="B10" s="60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8" t="s">
        <v>10</v>
      </c>
      <c r="C28" s="69"/>
      <c r="D28" s="70"/>
      <c r="E28" s="26">
        <f>SUM(E4:E27)</f>
        <v>191162.5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F4" sqref="F4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1" t="str">
        <f>'Resumo do Contrato'!B3</f>
        <v>CONTRATO 028.2017.GVR</v>
      </c>
      <c r="C2" s="71"/>
      <c r="D2" s="71"/>
      <c r="E2" s="71"/>
      <c r="F2" s="71"/>
      <c r="G2" s="71"/>
    </row>
    <row r="3" spans="2:8" x14ac:dyDescent="0.25">
      <c r="B3" s="56" t="s">
        <v>15</v>
      </c>
      <c r="C3" s="56" t="s">
        <v>29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33</v>
      </c>
      <c r="D4" s="57" t="s">
        <v>21</v>
      </c>
      <c r="E4" s="57">
        <v>60</v>
      </c>
      <c r="F4" s="58">
        <v>3186.0416</v>
      </c>
      <c r="G4" s="58">
        <f>E4*F4</f>
        <v>191162.49600000001</v>
      </c>
    </row>
    <row r="5" spans="2:8" x14ac:dyDescent="0.25">
      <c r="B5" s="72" t="s">
        <v>16</v>
      </c>
      <c r="C5" s="72"/>
      <c r="D5" s="72"/>
      <c r="E5" s="72"/>
      <c r="F5" s="72"/>
      <c r="G5" s="59">
        <f>SUM(G4)</f>
        <v>191162.49600000001</v>
      </c>
      <c r="H5"/>
    </row>
    <row r="6" spans="2:8" x14ac:dyDescent="0.25">
      <c r="G6" s="55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74"/>
  <sheetViews>
    <sheetView showGridLines="0" tabSelected="1" topLeftCell="D1" zoomScale="85" zoomScaleNormal="85" workbookViewId="0">
      <selection activeCell="S36" sqref="S3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2.28515625" style="33" bestFit="1" customWidth="1"/>
    <col min="11" max="13" width="13.42578125" style="33" bestFit="1" customWidth="1"/>
    <col min="14" max="14" width="16.7109375" style="33" customWidth="1"/>
    <col min="15" max="15" width="12.28515625" style="33" bestFit="1" customWidth="1"/>
    <col min="16" max="16" width="13.42578125" style="33" bestFit="1" customWidth="1"/>
    <col min="17" max="17" width="12.7109375" style="33" bestFit="1" customWidth="1"/>
    <col min="18" max="18" width="13.42578125" style="33" bestFit="1" customWidth="1"/>
    <col min="19" max="19" width="16.7109375" style="33" bestFit="1" customWidth="1"/>
    <col min="20" max="20" width="12.28515625" style="33" bestFit="1" customWidth="1"/>
    <col min="21" max="21" width="13.42578125" style="33" bestFit="1" customWidth="1"/>
    <col min="22" max="22" width="12.7109375" style="33" bestFit="1" customWidth="1"/>
    <col min="23" max="23" width="13.42578125" style="33" bestFit="1" customWidth="1"/>
    <col min="24" max="24" width="16.7109375" style="33" bestFit="1" customWidth="1"/>
    <col min="25" max="16384" width="9.140625" style="33"/>
  </cols>
  <sheetData>
    <row r="1" spans="2:24" s="62" customFormat="1" x14ac:dyDescent="0.25">
      <c r="I1" s="63"/>
    </row>
    <row r="2" spans="2:24" s="62" customFormat="1" x14ac:dyDescent="0.25">
      <c r="I2" s="63"/>
    </row>
    <row r="3" spans="2:24" s="64" customFormat="1" x14ac:dyDescent="0.25"/>
    <row r="4" spans="2:24" s="64" customFormat="1" x14ac:dyDescent="0.25"/>
    <row r="5" spans="2:24" s="35" customFormat="1" x14ac:dyDescent="0.25">
      <c r="B5" s="71" t="str">
        <f>'Resumo do Contrato'!B3</f>
        <v>CONTRATO 028.2017.GVR</v>
      </c>
      <c r="C5" s="71"/>
      <c r="D5" s="71"/>
      <c r="E5" s="73" t="s">
        <v>26</v>
      </c>
      <c r="F5" s="73"/>
      <c r="G5" s="73"/>
      <c r="H5" s="73"/>
      <c r="I5" s="74" t="s">
        <v>6</v>
      </c>
      <c r="J5" s="73" t="s">
        <v>36</v>
      </c>
      <c r="K5" s="73"/>
      <c r="L5" s="73"/>
      <c r="M5" s="73"/>
      <c r="N5" s="74" t="s">
        <v>6</v>
      </c>
      <c r="O5" s="73" t="s">
        <v>37</v>
      </c>
      <c r="P5" s="73"/>
      <c r="Q5" s="73"/>
      <c r="R5" s="73"/>
      <c r="S5" s="74" t="s">
        <v>6</v>
      </c>
      <c r="T5" s="73" t="s">
        <v>56</v>
      </c>
      <c r="U5" s="73"/>
      <c r="V5" s="73"/>
      <c r="W5" s="73"/>
      <c r="X5" s="74" t="s">
        <v>6</v>
      </c>
    </row>
    <row r="6" spans="2:24" s="35" customFormat="1" x14ac:dyDescent="0.25">
      <c r="B6" s="76" t="str">
        <f>'Resumo do Contrato'!D4</f>
        <v>05/06/2017 a 04/06/2018</v>
      </c>
      <c r="C6" s="76"/>
      <c r="D6" s="76"/>
      <c r="E6" s="73" t="s">
        <v>38</v>
      </c>
      <c r="F6" s="73"/>
      <c r="G6" s="73"/>
      <c r="H6" s="73"/>
      <c r="I6" s="74"/>
      <c r="J6" s="73" t="s">
        <v>39</v>
      </c>
      <c r="K6" s="73"/>
      <c r="L6" s="73"/>
      <c r="M6" s="73"/>
      <c r="N6" s="74"/>
      <c r="O6" s="73" t="s">
        <v>40</v>
      </c>
      <c r="P6" s="73"/>
      <c r="Q6" s="73"/>
      <c r="R6" s="73"/>
      <c r="S6" s="74"/>
      <c r="T6" s="73" t="s">
        <v>57</v>
      </c>
      <c r="U6" s="73"/>
      <c r="V6" s="73"/>
      <c r="W6" s="73"/>
      <c r="X6" s="74"/>
    </row>
    <row r="7" spans="2:24" s="35" customFormat="1" x14ac:dyDescent="0.25">
      <c r="B7" s="71"/>
      <c r="C7" s="71"/>
      <c r="D7" s="71"/>
      <c r="E7" s="73"/>
      <c r="F7" s="73"/>
      <c r="G7" s="73"/>
      <c r="H7" s="73"/>
      <c r="I7" s="74"/>
      <c r="J7" s="73"/>
      <c r="K7" s="73"/>
      <c r="L7" s="73"/>
      <c r="M7" s="73"/>
      <c r="N7" s="74"/>
      <c r="O7" s="73"/>
      <c r="P7" s="73"/>
      <c r="Q7" s="73"/>
      <c r="R7" s="73"/>
      <c r="S7" s="74"/>
      <c r="T7" s="73"/>
      <c r="U7" s="73"/>
      <c r="V7" s="73"/>
      <c r="W7" s="73"/>
      <c r="X7" s="74"/>
    </row>
    <row r="8" spans="2:24" s="36" customFormat="1" ht="30" x14ac:dyDescent="0.25">
      <c r="B8" s="77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4"/>
      <c r="J8" s="37" t="s">
        <v>11</v>
      </c>
      <c r="K8" s="37" t="s">
        <v>12</v>
      </c>
      <c r="L8" s="37" t="s">
        <v>22</v>
      </c>
      <c r="M8" s="38" t="s">
        <v>5</v>
      </c>
      <c r="N8" s="74"/>
      <c r="O8" s="37" t="s">
        <v>11</v>
      </c>
      <c r="P8" s="37" t="s">
        <v>12</v>
      </c>
      <c r="Q8" s="37" t="s">
        <v>22</v>
      </c>
      <c r="R8" s="38" t="s">
        <v>5</v>
      </c>
      <c r="S8" s="74"/>
      <c r="T8" s="37" t="s">
        <v>11</v>
      </c>
      <c r="U8" s="37" t="s">
        <v>12</v>
      </c>
      <c r="V8" s="37" t="s">
        <v>22</v>
      </c>
      <c r="W8" s="38" t="s">
        <v>5</v>
      </c>
      <c r="X8" s="74"/>
    </row>
    <row r="9" spans="2:24" s="35" customFormat="1" x14ac:dyDescent="0.25">
      <c r="B9" s="77"/>
      <c r="C9" s="39">
        <v>3186.0416</v>
      </c>
      <c r="D9" s="40">
        <v>38232.5</v>
      </c>
      <c r="E9" s="40">
        <v>3186.0416</v>
      </c>
      <c r="F9" s="40">
        <v>38232.5</v>
      </c>
      <c r="G9" s="40" t="e">
        <f>F9-#REF!</f>
        <v>#REF!</v>
      </c>
      <c r="H9" s="40">
        <v>38232.5</v>
      </c>
      <c r="I9" s="41">
        <f>H9+D9</f>
        <v>76465</v>
      </c>
      <c r="J9" s="40">
        <v>3186.0416</v>
      </c>
      <c r="K9" s="40">
        <v>38232.5</v>
      </c>
      <c r="L9" s="40" t="e">
        <f>K9-#REF!</f>
        <v>#REF!</v>
      </c>
      <c r="M9" s="40">
        <v>38232.5</v>
      </c>
      <c r="N9" s="41">
        <f>M9+I9</f>
        <v>114697.5</v>
      </c>
      <c r="O9" s="40">
        <v>3186.0416</v>
      </c>
      <c r="P9" s="40">
        <v>38232.5</v>
      </c>
      <c r="Q9" s="40" t="e">
        <f>P9-#REF!</f>
        <v>#REF!</v>
      </c>
      <c r="R9" s="40">
        <v>38232.5</v>
      </c>
      <c r="S9" s="41">
        <f>R9+N9</f>
        <v>152930</v>
      </c>
      <c r="T9" s="40">
        <v>3186.0416</v>
      </c>
      <c r="U9" s="40">
        <v>38232.5</v>
      </c>
      <c r="V9" s="40" t="e">
        <f>U9-#REF!</f>
        <v>#REF!</v>
      </c>
      <c r="W9" s="40">
        <v>38232.5</v>
      </c>
      <c r="X9" s="41">
        <f>W9+S9</f>
        <v>191162.5</v>
      </c>
    </row>
    <row r="10" spans="2:24" s="35" customFormat="1" x14ac:dyDescent="0.25">
      <c r="B10" s="75" t="s">
        <v>13</v>
      </c>
      <c r="C10" s="75"/>
      <c r="D10" s="42"/>
      <c r="E10" s="75" t="s">
        <v>13</v>
      </c>
      <c r="F10" s="75"/>
      <c r="G10" s="54"/>
      <c r="H10" s="43"/>
      <c r="I10" s="43"/>
      <c r="J10" s="75" t="s">
        <v>13</v>
      </c>
      <c r="K10" s="75"/>
      <c r="L10" s="65"/>
      <c r="M10" s="43"/>
      <c r="N10" s="43"/>
      <c r="O10" s="75" t="s">
        <v>13</v>
      </c>
      <c r="P10" s="75"/>
      <c r="Q10" s="65"/>
      <c r="R10" s="43"/>
      <c r="S10" s="43"/>
      <c r="T10" s="75" t="s">
        <v>13</v>
      </c>
      <c r="U10" s="75"/>
      <c r="V10" s="66"/>
      <c r="W10" s="43"/>
      <c r="X10" s="43"/>
    </row>
    <row r="11" spans="2:24" s="44" customFormat="1" ht="30" x14ac:dyDescent="0.25">
      <c r="B11" s="47" t="s">
        <v>25</v>
      </c>
      <c r="C11" s="45" t="s">
        <v>27</v>
      </c>
      <c r="D11" s="46"/>
      <c r="E11" s="47" t="s">
        <v>25</v>
      </c>
      <c r="F11" s="48" t="s">
        <v>14</v>
      </c>
      <c r="G11" s="48" t="s">
        <v>27</v>
      </c>
      <c r="H11" s="49"/>
      <c r="I11" s="43"/>
      <c r="J11" s="47" t="s">
        <v>25</v>
      </c>
      <c r="K11" s="48" t="s">
        <v>14</v>
      </c>
      <c r="L11" s="48" t="s">
        <v>27</v>
      </c>
      <c r="M11" s="49"/>
      <c r="N11" s="43"/>
      <c r="O11" s="47" t="s">
        <v>25</v>
      </c>
      <c r="P11" s="48" t="s">
        <v>14</v>
      </c>
      <c r="Q11" s="48" t="s">
        <v>27</v>
      </c>
      <c r="R11" s="49"/>
      <c r="S11" s="43"/>
      <c r="T11" s="47" t="s">
        <v>25</v>
      </c>
      <c r="U11" s="48" t="s">
        <v>14</v>
      </c>
      <c r="V11" s="48" t="s">
        <v>27</v>
      </c>
      <c r="W11" s="49"/>
      <c r="X11" s="43"/>
    </row>
    <row r="12" spans="2:24" s="35" customFormat="1" x14ac:dyDescent="0.25">
      <c r="B12" s="50" t="s">
        <v>24</v>
      </c>
      <c r="C12" s="51">
        <v>38232.5</v>
      </c>
      <c r="E12" s="50" t="s">
        <v>34</v>
      </c>
      <c r="F12" s="52"/>
      <c r="G12" s="51">
        <v>38232.5</v>
      </c>
      <c r="H12" s="53"/>
      <c r="I12" s="43"/>
      <c r="J12" s="50" t="s">
        <v>35</v>
      </c>
      <c r="K12" s="52"/>
      <c r="L12" s="51">
        <v>38232.5</v>
      </c>
      <c r="M12" s="53"/>
      <c r="N12" s="43"/>
      <c r="O12" s="50" t="s">
        <v>41</v>
      </c>
      <c r="P12" s="52"/>
      <c r="Q12" s="52">
        <v>3186.05</v>
      </c>
      <c r="R12" s="53"/>
      <c r="S12" s="43"/>
      <c r="T12" s="50" t="s">
        <v>58</v>
      </c>
      <c r="U12" s="52"/>
      <c r="V12" s="52">
        <v>3186.05</v>
      </c>
      <c r="W12" s="53"/>
      <c r="X12" s="43"/>
    </row>
    <row r="13" spans="2:24" s="35" customFormat="1" x14ac:dyDescent="0.25">
      <c r="C13" s="61"/>
      <c r="D13" s="43"/>
      <c r="O13" s="50" t="s">
        <v>42</v>
      </c>
      <c r="P13" s="52"/>
      <c r="Q13" s="52">
        <v>3186.05</v>
      </c>
      <c r="T13" s="50" t="s">
        <v>59</v>
      </c>
      <c r="U13" s="52"/>
      <c r="V13" s="52">
        <v>3186.05</v>
      </c>
    </row>
    <row r="14" spans="2:24" s="35" customFormat="1" x14ac:dyDescent="0.25">
      <c r="C14" s="61"/>
      <c r="D14" s="43"/>
      <c r="O14" s="50" t="s">
        <v>43</v>
      </c>
      <c r="P14" s="52"/>
      <c r="Q14" s="52">
        <v>3186.04</v>
      </c>
      <c r="T14" s="50" t="s">
        <v>60</v>
      </c>
      <c r="U14" s="52"/>
      <c r="V14" s="52">
        <v>3186.04</v>
      </c>
    </row>
    <row r="15" spans="2:24" s="35" customFormat="1" x14ac:dyDescent="0.25">
      <c r="C15" s="53"/>
      <c r="D15" s="43"/>
      <c r="O15" s="50" t="s">
        <v>44</v>
      </c>
      <c r="P15" s="52"/>
      <c r="Q15" s="52">
        <v>3186.04</v>
      </c>
      <c r="T15" s="50" t="s">
        <v>61</v>
      </c>
      <c r="U15" s="52"/>
      <c r="V15" s="52">
        <v>3186.04</v>
      </c>
    </row>
    <row r="16" spans="2:24" s="35" customFormat="1" x14ac:dyDescent="0.25">
      <c r="C16" s="53"/>
      <c r="D16" s="43"/>
      <c r="O16" s="50" t="s">
        <v>45</v>
      </c>
      <c r="P16" s="52"/>
      <c r="Q16" s="52">
        <v>3186.04</v>
      </c>
      <c r="T16" s="50" t="s">
        <v>62</v>
      </c>
      <c r="U16" s="52"/>
      <c r="V16" s="52">
        <v>3186.04</v>
      </c>
    </row>
    <row r="17" spans="3:22" s="35" customFormat="1" x14ac:dyDescent="0.25">
      <c r="C17" s="53"/>
      <c r="D17" s="43"/>
      <c r="O17" s="50" t="s">
        <v>46</v>
      </c>
      <c r="P17" s="52"/>
      <c r="Q17" s="52">
        <v>3186.04</v>
      </c>
      <c r="T17" s="50" t="s">
        <v>63</v>
      </c>
      <c r="U17" s="52"/>
      <c r="V17" s="52">
        <v>3186.04</v>
      </c>
    </row>
    <row r="18" spans="3:22" s="35" customFormat="1" x14ac:dyDescent="0.25">
      <c r="C18" s="53"/>
      <c r="D18" s="43"/>
      <c r="O18" s="50" t="s">
        <v>47</v>
      </c>
      <c r="P18" s="52"/>
      <c r="Q18" s="52">
        <v>3186.04</v>
      </c>
      <c r="T18" s="50" t="s">
        <v>64</v>
      </c>
      <c r="U18" s="52"/>
      <c r="V18" s="52">
        <v>3186.04</v>
      </c>
    </row>
    <row r="19" spans="3:22" s="35" customFormat="1" x14ac:dyDescent="0.25">
      <c r="C19" s="53"/>
      <c r="D19" s="43"/>
      <c r="O19" s="50" t="s">
        <v>48</v>
      </c>
      <c r="P19" s="52"/>
      <c r="Q19" s="52">
        <v>3186.04</v>
      </c>
      <c r="T19" s="50" t="s">
        <v>65</v>
      </c>
      <c r="U19" s="52"/>
      <c r="V19" s="52">
        <v>3186.04</v>
      </c>
    </row>
    <row r="20" spans="3:22" s="35" customFormat="1" x14ac:dyDescent="0.25">
      <c r="C20" s="53"/>
      <c r="D20" s="43"/>
      <c r="O20" s="50" t="s">
        <v>49</v>
      </c>
      <c r="P20" s="52"/>
      <c r="Q20" s="52">
        <v>3186.04</v>
      </c>
      <c r="T20" s="50" t="s">
        <v>66</v>
      </c>
      <c r="U20" s="52"/>
      <c r="V20" s="52">
        <v>3186.04</v>
      </c>
    </row>
    <row r="21" spans="3:22" s="35" customFormat="1" x14ac:dyDescent="0.25">
      <c r="C21" s="53"/>
      <c r="D21" s="43"/>
      <c r="O21" s="50" t="s">
        <v>50</v>
      </c>
      <c r="P21" s="52"/>
      <c r="Q21" s="52">
        <v>3186.04</v>
      </c>
      <c r="T21" s="50" t="s">
        <v>67</v>
      </c>
      <c r="U21" s="52"/>
      <c r="V21" s="52">
        <v>3186.04</v>
      </c>
    </row>
    <row r="22" spans="3:22" s="35" customFormat="1" x14ac:dyDescent="0.25">
      <c r="C22" s="53"/>
      <c r="D22" s="43"/>
      <c r="O22" s="50" t="s">
        <v>51</v>
      </c>
      <c r="P22" s="52"/>
      <c r="Q22" s="52">
        <v>3186.04</v>
      </c>
      <c r="T22" s="50" t="s">
        <v>68</v>
      </c>
      <c r="U22" s="52"/>
      <c r="V22" s="52">
        <v>3186.04</v>
      </c>
    </row>
    <row r="23" spans="3:22" s="35" customFormat="1" x14ac:dyDescent="0.25">
      <c r="C23" s="53"/>
      <c r="D23" s="43"/>
      <c r="O23" s="50" t="s">
        <v>52</v>
      </c>
      <c r="P23" s="52"/>
      <c r="Q23" s="52">
        <v>3186.04</v>
      </c>
      <c r="T23" s="50" t="s">
        <v>69</v>
      </c>
      <c r="U23" s="52"/>
      <c r="V23" s="52">
        <v>3186.04</v>
      </c>
    </row>
    <row r="24" spans="3:22" s="35" customFormat="1" x14ac:dyDescent="0.25">
      <c r="C24" s="53"/>
      <c r="D24" s="43"/>
      <c r="Q24" s="53">
        <f>SUM(Q12:Q23)</f>
        <v>38232.500000000007</v>
      </c>
      <c r="V24" s="53">
        <f>SUM(V12:V23)</f>
        <v>38232.500000000007</v>
      </c>
    </row>
    <row r="25" spans="3:22" s="35" customFormat="1" x14ac:dyDescent="0.25">
      <c r="C25" s="53"/>
      <c r="D25" s="43"/>
    </row>
    <row r="26" spans="3:22" s="35" customFormat="1" x14ac:dyDescent="0.25">
      <c r="C26" s="53"/>
      <c r="D26" s="43"/>
    </row>
    <row r="27" spans="3:22" s="35" customFormat="1" x14ac:dyDescent="0.25">
      <c r="C27" s="53"/>
      <c r="D27" s="43"/>
    </row>
    <row r="28" spans="3:22" s="35" customFormat="1" x14ac:dyDescent="0.25">
      <c r="C28" s="53"/>
      <c r="D28" s="43"/>
    </row>
    <row r="29" spans="3:22" s="35" customFormat="1" x14ac:dyDescent="0.25">
      <c r="C29" s="53"/>
      <c r="D29" s="43"/>
    </row>
    <row r="30" spans="3:22" s="35" customFormat="1" x14ac:dyDescent="0.25">
      <c r="C30" s="53"/>
      <c r="D30" s="43"/>
    </row>
    <row r="31" spans="3:22" s="35" customFormat="1" x14ac:dyDescent="0.25">
      <c r="C31" s="53"/>
      <c r="D31" s="43"/>
    </row>
    <row r="32" spans="3:22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4" s="35" customFormat="1" x14ac:dyDescent="0.25">
      <c r="C49" s="53"/>
      <c r="D49" s="43"/>
    </row>
    <row r="50" spans="3:4" s="35" customFormat="1" x14ac:dyDescent="0.25">
      <c r="C50" s="53"/>
      <c r="D50" s="43"/>
    </row>
    <row r="51" spans="3:4" s="35" customFormat="1" x14ac:dyDescent="0.25">
      <c r="C51" s="53"/>
      <c r="D51" s="43"/>
    </row>
    <row r="52" spans="3:4" s="35" customFormat="1" x14ac:dyDescent="0.25">
      <c r="C52" s="53"/>
      <c r="D52" s="43"/>
    </row>
    <row r="53" spans="3:4" s="35" customFormat="1" x14ac:dyDescent="0.25">
      <c r="C53" s="53"/>
      <c r="D53" s="43"/>
    </row>
    <row r="54" spans="3:4" s="35" customFormat="1" x14ac:dyDescent="0.25">
      <c r="C54" s="53"/>
      <c r="D54" s="43"/>
    </row>
    <row r="55" spans="3:4" s="35" customFormat="1" x14ac:dyDescent="0.25">
      <c r="C55" s="53"/>
      <c r="D55" s="43"/>
    </row>
    <row r="56" spans="3:4" s="35" customFormat="1" x14ac:dyDescent="0.25">
      <c r="C56" s="53"/>
      <c r="D56" s="43"/>
    </row>
    <row r="57" spans="3:4" s="35" customFormat="1" x14ac:dyDescent="0.25">
      <c r="C57" s="53"/>
      <c r="D57" s="43"/>
    </row>
    <row r="58" spans="3:4" s="35" customFormat="1" x14ac:dyDescent="0.25">
      <c r="C58" s="53"/>
      <c r="D58" s="43"/>
    </row>
    <row r="59" spans="3:4" s="35" customFormat="1" x14ac:dyDescent="0.25">
      <c r="C59" s="53"/>
      <c r="D59" s="43"/>
    </row>
    <row r="60" spans="3:4" s="35" customFormat="1" x14ac:dyDescent="0.25">
      <c r="C60" s="53"/>
      <c r="D60" s="43"/>
    </row>
    <row r="61" spans="3:4" s="35" customFormat="1" x14ac:dyDescent="0.25">
      <c r="C61" s="53"/>
      <c r="D61" s="43"/>
    </row>
    <row r="62" spans="3:4" s="35" customFormat="1" x14ac:dyDescent="0.25">
      <c r="C62" s="53"/>
      <c r="D62" s="43"/>
    </row>
    <row r="63" spans="3:4" s="35" customFormat="1" x14ac:dyDescent="0.25">
      <c r="C63" s="53"/>
      <c r="D63" s="43"/>
    </row>
    <row r="64" spans="3:4" s="35" customFormat="1" x14ac:dyDescent="0.25">
      <c r="C64" s="53"/>
      <c r="D64" s="43"/>
    </row>
    <row r="65" spans="3:9" s="35" customFormat="1" x14ac:dyDescent="0.25">
      <c r="C65" s="53"/>
      <c r="D65" s="43"/>
    </row>
    <row r="66" spans="3:9" s="35" customFormat="1" x14ac:dyDescent="0.25">
      <c r="C66" s="53"/>
      <c r="D66" s="43"/>
    </row>
    <row r="67" spans="3:9" s="35" customFormat="1" x14ac:dyDescent="0.25">
      <c r="C67" s="53"/>
      <c r="D67" s="43"/>
    </row>
    <row r="68" spans="3:9" s="35" customFormat="1" x14ac:dyDescent="0.25">
      <c r="C68" s="53"/>
      <c r="D68" s="43"/>
    </row>
    <row r="69" spans="3:9" s="35" customFormat="1" x14ac:dyDescent="0.25">
      <c r="C69" s="53"/>
      <c r="D69" s="43"/>
    </row>
    <row r="70" spans="3:9" s="35" customFormat="1" x14ac:dyDescent="0.25">
      <c r="C70" s="53"/>
      <c r="D70" s="43"/>
    </row>
    <row r="71" spans="3:9" s="35" customFormat="1" x14ac:dyDescent="0.25">
      <c r="C71" s="53"/>
      <c r="D71" s="43"/>
    </row>
    <row r="72" spans="3:9" s="35" customFormat="1" x14ac:dyDescent="0.25">
      <c r="I72" s="43"/>
    </row>
    <row r="73" spans="3:9" x14ac:dyDescent="0.25">
      <c r="I73" s="43"/>
    </row>
    <row r="74" spans="3:9" x14ac:dyDescent="0.25">
      <c r="I74" s="43"/>
    </row>
  </sheetData>
  <mergeCells count="25"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2021-04-19T15:33:23Z</dcterms:modified>
</cp:coreProperties>
</file>