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ana Carvalho\Downloads\"/>
    </mc:Choice>
  </mc:AlternateContent>
  <xr:revisionPtr revIDLastSave="0" documentId="8_{26A62646-9483-41E6-B7FA-0FBD516467F5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Resumo do Contrato" sheetId="2" r:id="rId1"/>
    <sheet name="Resumo por item" sheetId="3" r:id="rId2"/>
  </sheet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4" i="3" l="1"/>
  <c r="G53" i="3"/>
  <c r="G52" i="3"/>
  <c r="G51" i="3"/>
  <c r="G50" i="3"/>
  <c r="G49" i="3"/>
  <c r="G48" i="3"/>
  <c r="G47" i="3"/>
  <c r="L41" i="3"/>
  <c r="K41" i="3"/>
  <c r="J41" i="3"/>
  <c r="G6" i="3"/>
  <c r="G40" i="3"/>
  <c r="G39" i="3"/>
  <c r="G38" i="3"/>
  <c r="G37" i="3"/>
  <c r="G36" i="3"/>
  <c r="G35" i="3"/>
  <c r="G34" i="3"/>
  <c r="G33" i="3"/>
  <c r="G55" i="3" l="1"/>
  <c r="H33" i="3"/>
  <c r="H37" i="3"/>
  <c r="G41" i="3"/>
  <c r="G22" i="3"/>
  <c r="G29" i="3"/>
  <c r="H40" i="3" s="1"/>
  <c r="G28" i="3"/>
  <c r="H39" i="3" s="1"/>
  <c r="G27" i="3"/>
  <c r="H38" i="3" s="1"/>
  <c r="G26" i="3"/>
  <c r="G25" i="3"/>
  <c r="H36" i="3" s="1"/>
  <c r="G24" i="3"/>
  <c r="H35" i="3" s="1"/>
  <c r="G23" i="3"/>
  <c r="H34" i="3" s="1"/>
  <c r="G7" i="3"/>
  <c r="G8" i="3"/>
  <c r="G9" i="3"/>
  <c r="G10" i="3"/>
  <c r="G11" i="3"/>
  <c r="G12" i="3"/>
  <c r="G13" i="3"/>
  <c r="G14" i="3"/>
  <c r="G15" i="3"/>
  <c r="G16" i="3"/>
  <c r="G5" i="3"/>
  <c r="G42" i="3" l="1"/>
  <c r="G17" i="3"/>
  <c r="G30" i="3"/>
  <c r="F10" i="2"/>
  <c r="E10" i="2"/>
  <c r="D10" i="2"/>
</calcChain>
</file>

<file path=xl/sharedStrings.xml><?xml version="1.0" encoding="utf-8"?>
<sst xmlns="http://schemas.openxmlformats.org/spreadsheetml/2006/main" count="101" uniqueCount="56">
  <si>
    <t>Planilha de Controle de Contratos</t>
  </si>
  <si>
    <t>Alteração Contratual</t>
  </si>
  <si>
    <t>Tempo</t>
  </si>
  <si>
    <t>Valor Global</t>
  </si>
  <si>
    <t>Acréscimos %</t>
  </si>
  <si>
    <t>Supressões %</t>
  </si>
  <si>
    <t>Valor inicial do Contrato</t>
  </si>
  <si>
    <t xml:space="preserve">Valor total do Contrato </t>
  </si>
  <si>
    <t>SEI Nº</t>
  </si>
  <si>
    <t>23208.000606/2020-76</t>
  </si>
  <si>
    <t>09/10/2020 a 08/10/2021</t>
  </si>
  <si>
    <t>Contrato 14.2020.RER</t>
  </si>
  <si>
    <t>ITEM</t>
  </si>
  <si>
    <t>CAMPUS</t>
  </si>
  <si>
    <t>QUANTIDADE</t>
  </si>
  <si>
    <t>VALOR UNITÁRIO </t>
  </si>
  <si>
    <t>VALOR TOTAL</t>
  </si>
  <si>
    <t>4 - Participação do Pregão</t>
  </si>
  <si>
    <t>Bambuí</t>
  </si>
  <si>
    <t>Betim</t>
  </si>
  <si>
    <t>Congonhas</t>
  </si>
  <si>
    <t>Formiga</t>
  </si>
  <si>
    <t>Governador Valadares</t>
  </si>
  <si>
    <t>Ibirité</t>
  </si>
  <si>
    <t>Ouro Branco</t>
  </si>
  <si>
    <t>5 - Adesão</t>
  </si>
  <si>
    <t>Ouro Preto</t>
  </si>
  <si>
    <t>Ribeirão das Neves</t>
  </si>
  <si>
    <t>Sabará</t>
  </si>
  <si>
    <t>Santa Luzia</t>
  </si>
  <si>
    <t>São João Evangelista</t>
  </si>
  <si>
    <t>TOTAL</t>
  </si>
  <si>
    <t>-</t>
  </si>
  <si>
    <t>Correção</t>
  </si>
  <si>
    <t>TA 01/2020</t>
  </si>
  <si>
    <t>Reequilíbrio e Reajuste</t>
  </si>
  <si>
    <t>23208.003828/2020-41</t>
  </si>
  <si>
    <t>DESCRIÇÃO RESUMIDA DO ITEM </t>
  </si>
  <si>
    <t>VALOR ATUAL ANTES DO REEQUILÍBRIO</t>
  </si>
  <si>
    <t>VALOR DO REEQUILÍBRIO</t>
  </si>
  <si>
    <t>VALOR ATUAL APÓS O REEQUILÍBRIO </t>
  </si>
  <si>
    <t>3 módulos de Geradores de Energia Solar Fotovoltaicos em Bambuí</t>
  </si>
  <si>
    <t>VALOR TOTAL DO REEQUILÍBRIO </t>
  </si>
  <si>
    <r>
      <t xml:space="preserve">3 módulos de Geradores de Energia Solar Fotovoltaicos em </t>
    </r>
    <r>
      <rPr>
        <sz val="11"/>
        <color theme="1"/>
        <rFont val="Calibri"/>
        <family val="2"/>
        <scheme val="minor"/>
      </rPr>
      <t>Formiga</t>
    </r>
  </si>
  <si>
    <r>
      <t xml:space="preserve">3 módulos de Geradores de Energia Solar Fotovoltaicos em </t>
    </r>
    <r>
      <rPr>
        <sz val="11"/>
        <color theme="1"/>
        <rFont val="Calibri"/>
        <family val="2"/>
        <scheme val="minor"/>
      </rPr>
      <t>Ouro Preto</t>
    </r>
  </si>
  <si>
    <r>
      <t xml:space="preserve">3 módulos de Geradores de Energia Solar Fotovoltaicos em </t>
    </r>
    <r>
      <rPr>
        <sz val="11"/>
        <color theme="1"/>
        <rFont val="Calibri"/>
        <family val="2"/>
        <scheme val="minor"/>
      </rPr>
      <t>Ribeirão das Neves</t>
    </r>
  </si>
  <si>
    <r>
      <t xml:space="preserve">3 módulos de Geradores de Energia Solar Fotovoltaicos em </t>
    </r>
    <r>
      <rPr>
        <sz val="11"/>
        <color theme="1"/>
        <rFont val="Calibri"/>
        <family val="2"/>
        <scheme val="minor"/>
      </rPr>
      <t>Santa Luzia</t>
    </r>
  </si>
  <si>
    <r>
      <t xml:space="preserve">3 módulos de Geradores de Energia Solar Fotovoltaicos em </t>
    </r>
    <r>
      <rPr>
        <sz val="11"/>
        <color theme="1"/>
        <rFont val="Calibri"/>
        <family val="2"/>
        <scheme val="minor"/>
      </rPr>
      <t>São João Evangelista</t>
    </r>
  </si>
  <si>
    <r>
      <t xml:space="preserve">2 módulos de Geradores de Energia Solar Fotovoltaicos em </t>
    </r>
    <r>
      <rPr>
        <sz val="11"/>
        <color theme="1"/>
        <rFont val="Calibri"/>
        <family val="2"/>
        <scheme val="minor"/>
      </rPr>
      <t>Ibirité</t>
    </r>
  </si>
  <si>
    <r>
      <t xml:space="preserve">1 módulos de Geradores de Energia Solar Fotovoltaicos em </t>
    </r>
    <r>
      <rPr>
        <sz val="11"/>
        <color theme="1"/>
        <rFont val="Calibri"/>
        <family val="2"/>
        <scheme val="minor"/>
      </rPr>
      <t>Sabará</t>
    </r>
  </si>
  <si>
    <t xml:space="preserve">QUADRO DA SOLICITAÇÃO DO PROCESSO </t>
  </si>
  <si>
    <t>ADITIVO Nº 01/2020</t>
  </si>
  <si>
    <t>Apostilamento 01/2021</t>
  </si>
  <si>
    <t>Reajuste</t>
  </si>
  <si>
    <t>23208.001158/2021-17</t>
  </si>
  <si>
    <t>APOSTILAMENTO Nº 01/2021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</si>
</sst>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&quot;R$&quot;* #,##0.00_-;\-&quot;R$&quot;* #,##0.00_-;_-&quot;R$&quot;* &quot;-&quot;??_-;_-@_-"/>
    <numFmt numFmtId="165" formatCode="0.0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1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2" fillId="0" borderId="0" xfId="0" applyFont="1"/>
    <xf numFmtId="0" fontId="3" fillId="0" borderId="0" xfId="0" applyFont="1" applyBorder="1"/>
    <xf numFmtId="44" fontId="3" fillId="0" borderId="0" xfId="1" applyFont="1" applyBorder="1"/>
    <xf numFmtId="165" fontId="3" fillId="0" borderId="0" xfId="0" applyNumberFormat="1" applyFont="1" applyBorder="1"/>
    <xf numFmtId="44" fontId="3" fillId="0" borderId="0" xfId="0" applyNumberFormat="1" applyFont="1" applyBorder="1"/>
    <xf numFmtId="44" fontId="3" fillId="0" borderId="0" xfId="1" applyFont="1"/>
    <xf numFmtId="44" fontId="2" fillId="0" borderId="0" xfId="1" applyFont="1"/>
    <xf numFmtId="164" fontId="3" fillId="0" borderId="0" xfId="0" applyNumberFormat="1" applyFont="1" applyBorder="1"/>
    <xf numFmtId="164" fontId="3" fillId="0" borderId="0" xfId="0" applyNumberFormat="1" applyFont="1"/>
    <xf numFmtId="0" fontId="3" fillId="0" borderId="0" xfId="0" applyNumberFormat="1" applyFont="1"/>
    <xf numFmtId="10" fontId="3" fillId="0" borderId="0" xfId="2" applyNumberFormat="1" applyFont="1"/>
    <xf numFmtId="164" fontId="5" fillId="0" borderId="0" xfId="0" applyNumberFormat="1" applyFont="1"/>
    <xf numFmtId="0" fontId="6" fillId="3" borderId="1" xfId="0" applyFont="1" applyFill="1" applyBorder="1" applyAlignment="1">
      <alignment horizontal="left" vertical="center"/>
    </xf>
    <xf numFmtId="44" fontId="3" fillId="0" borderId="1" xfId="1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44" fontId="3" fillId="0" borderId="1" xfId="1" applyFont="1" applyBorder="1" applyAlignment="1">
      <alignment vertical="center"/>
    </xf>
    <xf numFmtId="10" fontId="5" fillId="0" borderId="1" xfId="2" applyNumberFormat="1" applyFont="1" applyBorder="1" applyAlignment="1">
      <alignment horizontal="center" vertical="center"/>
    </xf>
    <xf numFmtId="10" fontId="2" fillId="0" borderId="1" xfId="2" applyNumberFormat="1" applyFont="1" applyBorder="1" applyAlignment="1">
      <alignment horizontal="center" vertical="center"/>
    </xf>
    <xf numFmtId="0" fontId="6" fillId="3" borderId="1" xfId="0" applyFont="1" applyFill="1" applyBorder="1" applyAlignment="1">
      <alignment vertical="center"/>
    </xf>
    <xf numFmtId="14" fontId="3" fillId="0" borderId="1" xfId="0" applyNumberFormat="1" applyFont="1" applyBorder="1" applyAlignment="1">
      <alignment vertical="center"/>
    </xf>
    <xf numFmtId="0" fontId="6" fillId="2" borderId="1" xfId="0" applyFont="1" applyFill="1" applyBorder="1" applyAlignment="1">
      <alignment vertical="center"/>
    </xf>
    <xf numFmtId="44" fontId="3" fillId="2" borderId="1" xfId="1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44" fontId="3" fillId="2" borderId="1" xfId="1" applyNumberFormat="1" applyFont="1" applyFill="1" applyBorder="1" applyAlignment="1">
      <alignment vertical="center"/>
    </xf>
    <xf numFmtId="10" fontId="5" fillId="2" borderId="1" xfId="2" applyNumberFormat="1" applyFont="1" applyFill="1" applyBorder="1" applyAlignment="1">
      <alignment horizontal="center" vertical="center"/>
    </xf>
    <xf numFmtId="10" fontId="2" fillId="2" borderId="1" xfId="1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vertical="center"/>
    </xf>
    <xf numFmtId="0" fontId="7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9" fontId="5" fillId="0" borderId="0" xfId="2" applyFont="1"/>
    <xf numFmtId="10" fontId="5" fillId="0" borderId="0" xfId="2" applyNumberFormat="1" applyFont="1"/>
    <xf numFmtId="14" fontId="3" fillId="0" borderId="1" xfId="0" applyNumberFormat="1" applyFont="1" applyBorder="1" applyAlignment="1">
      <alignment vertical="center" wrapText="1"/>
    </xf>
    <xf numFmtId="0" fontId="11" fillId="0" borderId="5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43" fontId="12" fillId="0" borderId="2" xfId="0" applyNumberFormat="1" applyFont="1" applyBorder="1" applyAlignment="1">
      <alignment horizontal="center" vertical="center" wrapText="1"/>
    </xf>
    <xf numFmtId="43" fontId="11" fillId="0" borderId="2" xfId="0" applyNumberFormat="1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left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center" wrapText="1"/>
    </xf>
    <xf numFmtId="43" fontId="0" fillId="0" borderId="0" xfId="0" applyNumberFormat="1"/>
    <xf numFmtId="0" fontId="0" fillId="0" borderId="1" xfId="0" applyFont="1" applyBorder="1" applyAlignment="1">
      <alignment vertical="center" wrapText="1"/>
    </xf>
    <xf numFmtId="43" fontId="0" fillId="0" borderId="1" xfId="1" applyNumberFormat="1" applyFont="1" applyBorder="1" applyAlignment="1">
      <alignment vertical="center" wrapText="1"/>
    </xf>
    <xf numFmtId="43" fontId="0" fillId="0" borderId="1" xfId="1" applyNumberFormat="1" applyFont="1" applyBorder="1"/>
    <xf numFmtId="43" fontId="10" fillId="0" borderId="1" xfId="0" applyNumberFormat="1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right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43" fontId="11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0" fontId="0" fillId="0" borderId="11" xfId="0" applyBorder="1" applyAlignment="1">
      <alignment horizontal="center"/>
    </xf>
    <xf numFmtId="0" fontId="13" fillId="2" borderId="8" xfId="0" applyFont="1" applyFill="1" applyBorder="1" applyAlignment="1">
      <alignment horizontal="center"/>
    </xf>
    <xf numFmtId="0" fontId="13" fillId="2" borderId="9" xfId="0" applyFont="1" applyFill="1" applyBorder="1" applyAlignment="1">
      <alignment horizontal="center"/>
    </xf>
    <xf numFmtId="0" fontId="13" fillId="2" borderId="10" xfId="0" applyFont="1" applyFill="1" applyBorder="1" applyAlignment="1">
      <alignment horizontal="center"/>
    </xf>
    <xf numFmtId="0" fontId="13" fillId="4" borderId="8" xfId="0" applyFont="1" applyFill="1" applyBorder="1" applyAlignment="1">
      <alignment horizontal="center"/>
    </xf>
    <xf numFmtId="0" fontId="13" fillId="4" borderId="9" xfId="0" applyFont="1" applyFill="1" applyBorder="1" applyAlignment="1">
      <alignment horizontal="center"/>
    </xf>
    <xf numFmtId="0" fontId="13" fillId="4" borderId="10" xfId="0" applyFont="1" applyFill="1" applyBorder="1" applyAlignment="1">
      <alignment horizontal="center"/>
    </xf>
    <xf numFmtId="0" fontId="1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</cellXfs>
  <cellStyles count="3">
    <cellStyle name="Moeda" xfId="1" builtinId="4"/>
    <cellStyle name="Normal" xfId="0" builtinId="0"/>
    <cellStyle name="Porcentagem" xfId="2" builtinId="5"/>
  </cellStyles>
  <dxfs count="2">
    <dxf>
      <font>
        <color rgb="FFFF0000"/>
      </font>
    </dxf>
    <dxf>
      <font>
        <color rgb="FF0070C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7"/>
  <sheetViews>
    <sheetView workbookViewId="0">
      <selection activeCell="G15" sqref="G15:G16"/>
    </sheetView>
  </sheetViews>
  <sheetFormatPr defaultRowHeight="15" x14ac:dyDescent="0.25"/>
  <cols>
    <col min="1" max="1" width="27.5703125" style="1" customWidth="1"/>
    <col min="2" max="2" width="24" style="1" customWidth="1"/>
    <col min="3" max="3" width="22.7109375" style="1" bestFit="1" customWidth="1"/>
    <col min="4" max="4" width="15.85546875" style="1" bestFit="1" customWidth="1"/>
    <col min="5" max="5" width="14.28515625" style="3" bestFit="1" customWidth="1"/>
    <col min="6" max="6" width="14.140625" style="4" bestFit="1" customWidth="1"/>
    <col min="7" max="7" width="20.42578125" style="1" bestFit="1" customWidth="1"/>
    <col min="8" max="8" width="17" style="5" bestFit="1" customWidth="1"/>
    <col min="9" max="9" width="13.7109375" style="5" bestFit="1" customWidth="1"/>
    <col min="10" max="10" width="9.140625" style="1"/>
    <col min="11" max="11" width="17" style="1" bestFit="1" customWidth="1"/>
    <col min="12" max="16384" width="9.140625" style="1"/>
  </cols>
  <sheetData>
    <row r="1" spans="1:9" ht="18.75" x14ac:dyDescent="0.3">
      <c r="B1" s="2" t="s">
        <v>0</v>
      </c>
    </row>
    <row r="3" spans="1:9" ht="15.75" x14ac:dyDescent="0.25">
      <c r="A3" s="30" t="s">
        <v>11</v>
      </c>
      <c r="B3" s="31" t="s">
        <v>1</v>
      </c>
      <c r="C3" s="31" t="s">
        <v>2</v>
      </c>
      <c r="D3" s="31" t="s">
        <v>3</v>
      </c>
      <c r="E3" s="32" t="s">
        <v>4</v>
      </c>
      <c r="F3" s="33" t="s">
        <v>5</v>
      </c>
      <c r="G3" s="31" t="s">
        <v>8</v>
      </c>
      <c r="H3" s="57"/>
      <c r="I3" s="57"/>
    </row>
    <row r="4" spans="1:9" ht="30" x14ac:dyDescent="0.25">
      <c r="A4" s="22" t="s">
        <v>6</v>
      </c>
      <c r="B4" s="19"/>
      <c r="C4" s="36" t="s">
        <v>10</v>
      </c>
      <c r="D4" s="19">
        <v>1532270.04</v>
      </c>
      <c r="E4" s="20"/>
      <c r="F4" s="21"/>
      <c r="G4" s="23" t="s">
        <v>9</v>
      </c>
      <c r="H4" s="6"/>
    </row>
    <row r="5" spans="1:9" x14ac:dyDescent="0.25">
      <c r="A5" s="22" t="s">
        <v>34</v>
      </c>
      <c r="B5" s="19" t="s">
        <v>35</v>
      </c>
      <c r="C5" s="18"/>
      <c r="D5" s="19">
        <v>231504.19999999972</v>
      </c>
      <c r="E5" s="20"/>
      <c r="F5" s="21"/>
      <c r="G5" s="18" t="s">
        <v>36</v>
      </c>
      <c r="H5" s="6"/>
    </row>
    <row r="6" spans="1:9" x14ac:dyDescent="0.25">
      <c r="A6" s="22" t="s">
        <v>52</v>
      </c>
      <c r="B6" s="19" t="s">
        <v>53</v>
      </c>
      <c r="C6" s="18"/>
      <c r="D6" s="19">
        <v>168152.25</v>
      </c>
      <c r="E6" s="20"/>
      <c r="F6" s="21"/>
      <c r="G6" s="18" t="s">
        <v>54</v>
      </c>
      <c r="H6" s="6"/>
    </row>
    <row r="7" spans="1:9" x14ac:dyDescent="0.25">
      <c r="A7" s="22"/>
      <c r="B7" s="19"/>
      <c r="C7" s="23"/>
      <c r="D7" s="19"/>
      <c r="E7" s="20"/>
      <c r="F7" s="21"/>
      <c r="G7" s="23"/>
      <c r="H7" s="6"/>
    </row>
    <row r="8" spans="1:9" x14ac:dyDescent="0.25">
      <c r="A8" s="22"/>
      <c r="B8" s="19"/>
      <c r="C8" s="18"/>
      <c r="D8" s="19"/>
      <c r="E8" s="20"/>
      <c r="F8" s="21"/>
      <c r="G8" s="18"/>
      <c r="H8" s="6"/>
      <c r="I8" s="7"/>
    </row>
    <row r="9" spans="1:9" x14ac:dyDescent="0.25">
      <c r="A9" s="16"/>
      <c r="B9" s="17"/>
      <c r="C9" s="18"/>
      <c r="D9" s="19"/>
      <c r="E9" s="20"/>
      <c r="F9" s="21"/>
      <c r="G9" s="18"/>
      <c r="H9" s="6"/>
      <c r="I9" s="7"/>
    </row>
    <row r="10" spans="1:9" x14ac:dyDescent="0.25">
      <c r="A10" s="24" t="s">
        <v>7</v>
      </c>
      <c r="B10" s="25"/>
      <c r="C10" s="26"/>
      <c r="D10" s="27">
        <f>SUM(D4:D9)</f>
        <v>1931926.4899999998</v>
      </c>
      <c r="E10" s="28">
        <f>SUM(E4:E9)</f>
        <v>0</v>
      </c>
      <c r="F10" s="29">
        <f>SUM(F4:F9)</f>
        <v>0</v>
      </c>
      <c r="G10" s="26"/>
      <c r="H10" s="8"/>
    </row>
    <row r="11" spans="1:9" x14ac:dyDescent="0.25">
      <c r="B11" s="9"/>
      <c r="D11" s="9"/>
      <c r="E11" s="34"/>
      <c r="F11" s="10"/>
    </row>
    <row r="12" spans="1:9" x14ac:dyDescent="0.25">
      <c r="D12" s="9"/>
      <c r="E12" s="35"/>
    </row>
    <row r="13" spans="1:9" x14ac:dyDescent="0.25">
      <c r="D13" s="9"/>
      <c r="E13" s="15"/>
      <c r="H13" s="11"/>
    </row>
    <row r="14" spans="1:9" x14ac:dyDescent="0.25">
      <c r="D14" s="13"/>
      <c r="E14" s="15"/>
    </row>
    <row r="15" spans="1:9" x14ac:dyDescent="0.25">
      <c r="D15" s="14"/>
      <c r="E15" s="15"/>
    </row>
    <row r="16" spans="1:9" x14ac:dyDescent="0.25">
      <c r="E16" s="15"/>
    </row>
    <row r="17" spans="4:4" x14ac:dyDescent="0.25">
      <c r="D17" s="12"/>
    </row>
  </sheetData>
  <mergeCells count="1">
    <mergeCell ref="H3:I3"/>
  </mergeCells>
  <conditionalFormatting sqref="B1:B1048576">
    <cfRule type="containsText" dxfId="1" priority="11" operator="containsText" text="acréscimo">
      <formula>NOT(ISERROR(SEARCH("acréscimo",B1)))</formula>
    </cfRule>
    <cfRule type="containsText" dxfId="0" priority="12" operator="containsText" text="supressão">
      <formula>NOT(ISERROR(SEARCH("supressão",B1)))</formula>
    </cfRule>
  </conditionalFormatting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3:L55"/>
  <sheetViews>
    <sheetView showGridLines="0" tabSelected="1" topLeftCell="A40" zoomScale="90" zoomScaleNormal="90" workbookViewId="0">
      <selection activeCell="I47" sqref="I47"/>
    </sheetView>
  </sheetViews>
  <sheetFormatPr defaultRowHeight="15" x14ac:dyDescent="0.25"/>
  <cols>
    <col min="2" max="2" width="3.42578125" customWidth="1"/>
    <col min="3" max="3" width="19.42578125" customWidth="1"/>
    <col min="4" max="4" width="21" bestFit="1" customWidth="1"/>
    <col min="5" max="5" width="16.42578125" bestFit="1" customWidth="1"/>
    <col min="6" max="6" width="22" bestFit="1" customWidth="1"/>
    <col min="7" max="7" width="19.7109375" bestFit="1" customWidth="1"/>
    <col min="8" max="8" width="14" customWidth="1"/>
    <col min="9" max="9" width="73.7109375" customWidth="1"/>
    <col min="10" max="10" width="20.85546875" customWidth="1"/>
    <col min="11" max="11" width="17.140625" customWidth="1"/>
    <col min="12" max="12" width="20.28515625" customWidth="1"/>
  </cols>
  <sheetData>
    <row r="3" spans="3:7" ht="21" x14ac:dyDescent="0.35">
      <c r="C3" s="58" t="s">
        <v>11</v>
      </c>
      <c r="D3" s="58"/>
      <c r="E3" s="58"/>
      <c r="F3" s="58"/>
      <c r="G3" s="58"/>
    </row>
    <row r="4" spans="3:7" ht="15.75" x14ac:dyDescent="0.25">
      <c r="C4" s="37" t="s">
        <v>12</v>
      </c>
      <c r="D4" s="37" t="s">
        <v>13</v>
      </c>
      <c r="E4" s="37" t="s">
        <v>14</v>
      </c>
      <c r="F4" s="37" t="s">
        <v>15</v>
      </c>
      <c r="G4" s="37" t="s">
        <v>16</v>
      </c>
    </row>
    <row r="5" spans="3:7" ht="15.75" x14ac:dyDescent="0.25">
      <c r="C5" s="66" t="s">
        <v>17</v>
      </c>
      <c r="D5" s="38" t="s">
        <v>18</v>
      </c>
      <c r="E5" s="39">
        <v>3</v>
      </c>
      <c r="F5" s="41">
        <v>72965.240000000005</v>
      </c>
      <c r="G5" s="41">
        <f>E5*F5</f>
        <v>218895.72000000003</v>
      </c>
    </row>
    <row r="6" spans="3:7" ht="15.75" x14ac:dyDescent="0.25">
      <c r="C6" s="67"/>
      <c r="D6" s="38" t="s">
        <v>19</v>
      </c>
      <c r="E6" s="39">
        <v>2</v>
      </c>
      <c r="F6" s="41">
        <v>72965.240000000005</v>
      </c>
      <c r="G6" s="41">
        <f>E6*F6</f>
        <v>145930.48000000001</v>
      </c>
    </row>
    <row r="7" spans="3:7" ht="15.75" x14ac:dyDescent="0.25">
      <c r="C7" s="67"/>
      <c r="D7" s="38" t="s">
        <v>20</v>
      </c>
      <c r="E7" s="39">
        <v>1</v>
      </c>
      <c r="F7" s="41">
        <v>72965.240000000005</v>
      </c>
      <c r="G7" s="41">
        <f t="shared" ref="G7:G16" si="0">E7*F7</f>
        <v>72965.240000000005</v>
      </c>
    </row>
    <row r="8" spans="3:7" ht="15.75" x14ac:dyDescent="0.25">
      <c r="C8" s="67"/>
      <c r="D8" s="38" t="s">
        <v>21</v>
      </c>
      <c r="E8" s="39">
        <v>1</v>
      </c>
      <c r="F8" s="41">
        <v>72965.240000000005</v>
      </c>
      <c r="G8" s="41">
        <f t="shared" si="0"/>
        <v>72965.240000000005</v>
      </c>
    </row>
    <row r="9" spans="3:7" ht="31.5" x14ac:dyDescent="0.25">
      <c r="C9" s="67"/>
      <c r="D9" s="38" t="s">
        <v>22</v>
      </c>
      <c r="E9" s="39">
        <v>2</v>
      </c>
      <c r="F9" s="41">
        <v>72965.240000000005</v>
      </c>
      <c r="G9" s="41">
        <f t="shared" si="0"/>
        <v>145930.48000000001</v>
      </c>
    </row>
    <row r="10" spans="3:7" ht="15.75" x14ac:dyDescent="0.25">
      <c r="C10" s="67"/>
      <c r="D10" s="38" t="s">
        <v>23</v>
      </c>
      <c r="E10" s="39">
        <v>1</v>
      </c>
      <c r="F10" s="41">
        <v>72965.240000000005</v>
      </c>
      <c r="G10" s="41">
        <f t="shared" si="0"/>
        <v>72965.240000000005</v>
      </c>
    </row>
    <row r="11" spans="3:7" ht="15.75" x14ac:dyDescent="0.25">
      <c r="C11" s="68"/>
      <c r="D11" s="38" t="s">
        <v>24</v>
      </c>
      <c r="E11" s="39">
        <v>1</v>
      </c>
      <c r="F11" s="41">
        <v>72965.240000000005</v>
      </c>
      <c r="G11" s="41">
        <f t="shared" si="0"/>
        <v>72965.240000000005</v>
      </c>
    </row>
    <row r="12" spans="3:7" ht="15.75" x14ac:dyDescent="0.25">
      <c r="C12" s="66" t="s">
        <v>25</v>
      </c>
      <c r="D12" s="38" t="s">
        <v>26</v>
      </c>
      <c r="E12" s="39">
        <v>3</v>
      </c>
      <c r="F12" s="41">
        <v>72965.240000000005</v>
      </c>
      <c r="G12" s="41">
        <f t="shared" si="0"/>
        <v>218895.72000000003</v>
      </c>
    </row>
    <row r="13" spans="3:7" ht="15.75" x14ac:dyDescent="0.25">
      <c r="C13" s="67"/>
      <c r="D13" s="38" t="s">
        <v>27</v>
      </c>
      <c r="E13" s="39">
        <v>2</v>
      </c>
      <c r="F13" s="41">
        <v>72965.240000000005</v>
      </c>
      <c r="G13" s="41">
        <f t="shared" si="0"/>
        <v>145930.48000000001</v>
      </c>
    </row>
    <row r="14" spans="3:7" ht="15.75" x14ac:dyDescent="0.25">
      <c r="C14" s="67"/>
      <c r="D14" s="38" t="s">
        <v>28</v>
      </c>
      <c r="E14" s="39">
        <v>1</v>
      </c>
      <c r="F14" s="41">
        <v>72965.240000000005</v>
      </c>
      <c r="G14" s="41">
        <f t="shared" si="0"/>
        <v>72965.240000000005</v>
      </c>
    </row>
    <row r="15" spans="3:7" ht="15.75" x14ac:dyDescent="0.25">
      <c r="C15" s="67"/>
      <c r="D15" s="38" t="s">
        <v>29</v>
      </c>
      <c r="E15" s="39">
        <v>1</v>
      </c>
      <c r="F15" s="41">
        <v>72965.240000000005</v>
      </c>
      <c r="G15" s="41">
        <f t="shared" si="0"/>
        <v>72965.240000000005</v>
      </c>
    </row>
    <row r="16" spans="3:7" ht="15.75" x14ac:dyDescent="0.25">
      <c r="C16" s="68"/>
      <c r="D16" s="38" t="s">
        <v>30</v>
      </c>
      <c r="E16" s="39">
        <v>3</v>
      </c>
      <c r="F16" s="41">
        <v>72965.240000000005</v>
      </c>
      <c r="G16" s="41">
        <f t="shared" si="0"/>
        <v>218895.72000000003</v>
      </c>
    </row>
    <row r="17" spans="3:12" ht="15.75" x14ac:dyDescent="0.25">
      <c r="C17" s="69" t="s">
        <v>31</v>
      </c>
      <c r="D17" s="70"/>
      <c r="E17" s="40">
        <v>21</v>
      </c>
      <c r="F17" s="40" t="s">
        <v>32</v>
      </c>
      <c r="G17" s="42">
        <f>SUM(G5:G16)</f>
        <v>1532270.04</v>
      </c>
    </row>
    <row r="18" spans="3:12" ht="15.75" x14ac:dyDescent="0.25">
      <c r="C18" s="55"/>
      <c r="D18" s="55"/>
      <c r="E18" s="55"/>
      <c r="F18" s="55"/>
      <c r="G18" s="56"/>
    </row>
    <row r="19" spans="3:12" ht="21" x14ac:dyDescent="0.35">
      <c r="D19" s="60" t="s">
        <v>51</v>
      </c>
      <c r="E19" s="61"/>
      <c r="F19" s="61"/>
      <c r="G19" s="62"/>
    </row>
    <row r="20" spans="3:12" ht="21" x14ac:dyDescent="0.35">
      <c r="D20" s="63" t="s">
        <v>33</v>
      </c>
      <c r="E20" s="64"/>
      <c r="F20" s="64"/>
      <c r="G20" s="65"/>
    </row>
    <row r="21" spans="3:12" ht="15.75" x14ac:dyDescent="0.25">
      <c r="D21" s="37" t="s">
        <v>13</v>
      </c>
      <c r="E21" s="37" t="s">
        <v>14</v>
      </c>
      <c r="F21" s="37" t="s">
        <v>15</v>
      </c>
      <c r="G21" s="37" t="s">
        <v>16</v>
      </c>
    </row>
    <row r="22" spans="3:12" ht="15.75" x14ac:dyDescent="0.25">
      <c r="D22" s="44" t="s">
        <v>18</v>
      </c>
      <c r="E22" s="45">
        <v>3</v>
      </c>
      <c r="F22" s="41">
        <v>72965.240000000005</v>
      </c>
      <c r="G22" s="41">
        <f>E22*F22</f>
        <v>218895.72000000003</v>
      </c>
    </row>
    <row r="23" spans="3:12" ht="15.75" x14ac:dyDescent="0.25">
      <c r="D23" s="38" t="s">
        <v>21</v>
      </c>
      <c r="E23" s="39">
        <v>3</v>
      </c>
      <c r="F23" s="41">
        <v>72965.240000000005</v>
      </c>
      <c r="G23" s="41">
        <f t="shared" ref="G23:G29" si="1">E23*F23</f>
        <v>218895.72000000003</v>
      </c>
    </row>
    <row r="24" spans="3:12" ht="15.75" x14ac:dyDescent="0.25">
      <c r="D24" s="38" t="s">
        <v>23</v>
      </c>
      <c r="E24" s="39">
        <v>2</v>
      </c>
      <c r="F24" s="41">
        <v>72965.240000000005</v>
      </c>
      <c r="G24" s="41">
        <f t="shared" si="1"/>
        <v>145930.48000000001</v>
      </c>
    </row>
    <row r="25" spans="3:12" ht="15.75" x14ac:dyDescent="0.25">
      <c r="D25" s="38" t="s">
        <v>26</v>
      </c>
      <c r="E25" s="39">
        <v>3</v>
      </c>
      <c r="F25" s="41">
        <v>72965.240000000005</v>
      </c>
      <c r="G25" s="41">
        <f t="shared" si="1"/>
        <v>218895.72000000003</v>
      </c>
    </row>
    <row r="26" spans="3:12" ht="15.75" x14ac:dyDescent="0.25">
      <c r="D26" s="38" t="s">
        <v>27</v>
      </c>
      <c r="E26" s="39">
        <v>3</v>
      </c>
      <c r="F26" s="41">
        <v>72965.240000000005</v>
      </c>
      <c r="G26" s="41">
        <f t="shared" si="1"/>
        <v>218895.72000000003</v>
      </c>
    </row>
    <row r="27" spans="3:12" ht="15.75" x14ac:dyDescent="0.25">
      <c r="D27" s="38" t="s">
        <v>28</v>
      </c>
      <c r="E27" s="39">
        <v>1</v>
      </c>
      <c r="F27" s="41">
        <v>72965.240000000005</v>
      </c>
      <c r="G27" s="41">
        <f t="shared" si="1"/>
        <v>72965.240000000005</v>
      </c>
    </row>
    <row r="28" spans="3:12" ht="15.75" x14ac:dyDescent="0.25">
      <c r="D28" s="38" t="s">
        <v>29</v>
      </c>
      <c r="E28" s="39">
        <v>3</v>
      </c>
      <c r="F28" s="41">
        <v>72965.240000000005</v>
      </c>
      <c r="G28" s="41">
        <f t="shared" si="1"/>
        <v>218895.72000000003</v>
      </c>
    </row>
    <row r="29" spans="3:12" ht="15.75" x14ac:dyDescent="0.25">
      <c r="D29" s="46" t="s">
        <v>30</v>
      </c>
      <c r="E29" s="39">
        <v>3</v>
      </c>
      <c r="F29" s="41">
        <v>72965.240000000005</v>
      </c>
      <c r="G29" s="41">
        <f t="shared" si="1"/>
        <v>218895.72000000003</v>
      </c>
    </row>
    <row r="30" spans="3:12" ht="15.75" x14ac:dyDescent="0.25">
      <c r="D30" s="53" t="s">
        <v>31</v>
      </c>
      <c r="E30" s="43">
        <v>21</v>
      </c>
      <c r="F30" s="40" t="s">
        <v>32</v>
      </c>
      <c r="G30" s="42">
        <f>SUM(G22:G29)</f>
        <v>1532270.04</v>
      </c>
    </row>
    <row r="31" spans="3:12" ht="21" x14ac:dyDescent="0.35">
      <c r="D31" s="63" t="s">
        <v>35</v>
      </c>
      <c r="E31" s="64"/>
      <c r="F31" s="64"/>
      <c r="G31" s="65"/>
      <c r="I31" s="59" t="s">
        <v>50</v>
      </c>
      <c r="J31" s="59"/>
      <c r="K31" s="59"/>
      <c r="L31" s="59"/>
    </row>
    <row r="32" spans="3:12" ht="30" x14ac:dyDescent="0.25">
      <c r="D32" s="37" t="s">
        <v>13</v>
      </c>
      <c r="E32" s="37" t="s">
        <v>14</v>
      </c>
      <c r="F32" s="37" t="s">
        <v>15</v>
      </c>
      <c r="G32" s="37" t="s">
        <v>16</v>
      </c>
      <c r="I32" s="52" t="s">
        <v>37</v>
      </c>
      <c r="J32" s="52" t="s">
        <v>38</v>
      </c>
      <c r="K32" s="52" t="s">
        <v>39</v>
      </c>
      <c r="L32" s="52" t="s">
        <v>40</v>
      </c>
    </row>
    <row r="33" spans="4:12" ht="15.75" x14ac:dyDescent="0.25">
      <c r="D33" s="44" t="s">
        <v>18</v>
      </c>
      <c r="E33" s="45">
        <v>3</v>
      </c>
      <c r="F33" s="41">
        <v>83278.81</v>
      </c>
      <c r="G33" s="41">
        <f>E33*F33</f>
        <v>249836.43</v>
      </c>
      <c r="H33" s="47">
        <f t="shared" ref="H33:H40" si="2">G33-G22</f>
        <v>30940.709999999963</v>
      </c>
      <c r="I33" s="48" t="s">
        <v>41</v>
      </c>
      <c r="J33" s="49">
        <v>218895.72000000003</v>
      </c>
      <c r="K33" s="49">
        <v>30940.709999999963</v>
      </c>
      <c r="L33" s="49">
        <v>249836.43</v>
      </c>
    </row>
    <row r="34" spans="4:12" ht="15.75" x14ac:dyDescent="0.25">
      <c r="D34" s="38" t="s">
        <v>21</v>
      </c>
      <c r="E34" s="39">
        <v>3</v>
      </c>
      <c r="F34" s="41">
        <v>83278.81</v>
      </c>
      <c r="G34" s="41">
        <f t="shared" ref="G34:G40" si="3">E34*F34</f>
        <v>249836.43</v>
      </c>
      <c r="H34" s="47">
        <f t="shared" si="2"/>
        <v>30940.709999999963</v>
      </c>
      <c r="I34" s="48" t="s">
        <v>43</v>
      </c>
      <c r="J34" s="49">
        <v>218895.72000000003</v>
      </c>
      <c r="K34" s="49">
        <v>30940.709999999963</v>
      </c>
      <c r="L34" s="49">
        <v>249836.43</v>
      </c>
    </row>
    <row r="35" spans="4:12" ht="15.75" x14ac:dyDescent="0.25">
      <c r="D35" s="38" t="s">
        <v>23</v>
      </c>
      <c r="E35" s="39">
        <v>2</v>
      </c>
      <c r="F35" s="41">
        <v>86280.54</v>
      </c>
      <c r="G35" s="41">
        <f t="shared" si="3"/>
        <v>172561.08</v>
      </c>
      <c r="H35" s="47">
        <f t="shared" si="2"/>
        <v>26630.599999999977</v>
      </c>
      <c r="I35" s="48" t="s">
        <v>48</v>
      </c>
      <c r="J35" s="50">
        <v>145930.48000000001</v>
      </c>
      <c r="K35" s="50">
        <v>26630.599999999977</v>
      </c>
      <c r="L35" s="50">
        <v>172561.08</v>
      </c>
    </row>
    <row r="36" spans="4:12" ht="15.75" x14ac:dyDescent="0.25">
      <c r="D36" s="38" t="s">
        <v>26</v>
      </c>
      <c r="E36" s="39">
        <v>3</v>
      </c>
      <c r="F36" s="41">
        <v>83278.81</v>
      </c>
      <c r="G36" s="41">
        <f t="shared" si="3"/>
        <v>249836.43</v>
      </c>
      <c r="H36" s="47">
        <f t="shared" si="2"/>
        <v>30940.709999999963</v>
      </c>
      <c r="I36" s="48" t="s">
        <v>44</v>
      </c>
      <c r="J36" s="50">
        <v>218895.72000000003</v>
      </c>
      <c r="K36" s="50">
        <v>30940.709999999963</v>
      </c>
      <c r="L36" s="50">
        <v>249836.43</v>
      </c>
    </row>
    <row r="37" spans="4:12" ht="15.75" x14ac:dyDescent="0.25">
      <c r="D37" s="38" t="s">
        <v>27</v>
      </c>
      <c r="E37" s="39">
        <v>3</v>
      </c>
      <c r="F37" s="41">
        <v>83278.81</v>
      </c>
      <c r="G37" s="41">
        <f t="shared" si="3"/>
        <v>249836.43</v>
      </c>
      <c r="H37" s="47">
        <f t="shared" si="2"/>
        <v>30940.709999999963</v>
      </c>
      <c r="I37" s="48" t="s">
        <v>45</v>
      </c>
      <c r="J37" s="49">
        <v>218895.72000000003</v>
      </c>
      <c r="K37" s="49">
        <v>30940.709999999963</v>
      </c>
      <c r="L37" s="49">
        <v>249836.43</v>
      </c>
    </row>
    <row r="38" spans="4:12" ht="15.75" x14ac:dyDescent="0.25">
      <c r="D38" s="38" t="s">
        <v>28</v>
      </c>
      <c r="E38" s="39">
        <v>1</v>
      </c>
      <c r="F38" s="41">
        <v>92194.58</v>
      </c>
      <c r="G38" s="41">
        <f t="shared" si="3"/>
        <v>92194.58</v>
      </c>
      <c r="H38" s="47">
        <f t="shared" si="2"/>
        <v>19229.339999999997</v>
      </c>
      <c r="I38" s="48" t="s">
        <v>49</v>
      </c>
      <c r="J38" s="50">
        <v>72965.240000000005</v>
      </c>
      <c r="K38" s="50">
        <v>19229.339999999997</v>
      </c>
      <c r="L38" s="50">
        <v>92194.58</v>
      </c>
    </row>
    <row r="39" spans="4:12" ht="15.75" x14ac:dyDescent="0.25">
      <c r="D39" s="38" t="s">
        <v>29</v>
      </c>
      <c r="E39" s="39">
        <v>3</v>
      </c>
      <c r="F39" s="41">
        <v>83278.81</v>
      </c>
      <c r="G39" s="41">
        <f t="shared" si="3"/>
        <v>249836.43</v>
      </c>
      <c r="H39" s="47">
        <f t="shared" si="2"/>
        <v>30940.709999999963</v>
      </c>
      <c r="I39" s="48" t="s">
        <v>46</v>
      </c>
      <c r="J39" s="50">
        <v>218895.72000000003</v>
      </c>
      <c r="K39" s="50">
        <v>30940.709999999963</v>
      </c>
      <c r="L39" s="50">
        <v>249836.43</v>
      </c>
    </row>
    <row r="40" spans="4:12" ht="15.75" x14ac:dyDescent="0.25">
      <c r="D40" s="46" t="s">
        <v>30</v>
      </c>
      <c r="E40" s="39">
        <v>3</v>
      </c>
      <c r="F40" s="41">
        <v>83278.81</v>
      </c>
      <c r="G40" s="41">
        <f t="shared" si="3"/>
        <v>249836.43</v>
      </c>
      <c r="H40" s="47">
        <f t="shared" si="2"/>
        <v>30940.709999999963</v>
      </c>
      <c r="I40" s="48" t="s">
        <v>47</v>
      </c>
      <c r="J40" s="50">
        <v>218895.72000000003</v>
      </c>
      <c r="K40" s="50">
        <v>30940.709999999963</v>
      </c>
      <c r="L40" s="49">
        <v>249836.43</v>
      </c>
    </row>
    <row r="41" spans="4:12" ht="15.75" x14ac:dyDescent="0.25">
      <c r="D41" s="53" t="s">
        <v>31</v>
      </c>
      <c r="E41" s="43">
        <v>21</v>
      </c>
      <c r="F41" s="40" t="s">
        <v>32</v>
      </c>
      <c r="G41" s="42">
        <f>SUM(G33:G40)</f>
        <v>1763774.2399999998</v>
      </c>
      <c r="I41" s="52" t="s">
        <v>42</v>
      </c>
      <c r="J41" s="51">
        <f>SUM(J33:J40)</f>
        <v>1532270.04</v>
      </c>
      <c r="K41" s="51">
        <f>SUM(K33:K40)</f>
        <v>231504.19999999975</v>
      </c>
      <c r="L41" s="51">
        <f>SUM(L33:L40)</f>
        <v>1763774.2399999998</v>
      </c>
    </row>
    <row r="42" spans="4:12" x14ac:dyDescent="0.25">
      <c r="G42" s="47">
        <f>G41-G30</f>
        <v>231504.19999999972</v>
      </c>
    </row>
    <row r="44" spans="4:12" ht="21" x14ac:dyDescent="0.35">
      <c r="D44" s="60" t="s">
        <v>55</v>
      </c>
      <c r="E44" s="61"/>
      <c r="F44" s="61"/>
      <c r="G44" s="62"/>
    </row>
    <row r="45" spans="4:12" ht="21" x14ac:dyDescent="0.35">
      <c r="D45" s="63" t="s">
        <v>33</v>
      </c>
      <c r="E45" s="64"/>
      <c r="F45" s="64"/>
      <c r="G45" s="65"/>
    </row>
    <row r="46" spans="4:12" ht="15.75" x14ac:dyDescent="0.25">
      <c r="D46" s="37" t="s">
        <v>13</v>
      </c>
      <c r="E46" s="37" t="s">
        <v>14</v>
      </c>
      <c r="F46" s="37" t="s">
        <v>15</v>
      </c>
      <c r="G46" s="37" t="s">
        <v>16</v>
      </c>
    </row>
    <row r="47" spans="4:12" ht="15.75" x14ac:dyDescent="0.25">
      <c r="D47" s="44" t="s">
        <v>18</v>
      </c>
      <c r="E47" s="45">
        <v>3</v>
      </c>
      <c r="F47" s="41">
        <v>91286.06</v>
      </c>
      <c r="G47" s="41">
        <f>E47*F47</f>
        <v>273858.18</v>
      </c>
    </row>
    <row r="48" spans="4:12" ht="15.75" x14ac:dyDescent="0.25">
      <c r="D48" s="38" t="s">
        <v>21</v>
      </c>
      <c r="E48" s="39">
        <v>3</v>
      </c>
      <c r="F48" s="41">
        <v>91286.06</v>
      </c>
      <c r="G48" s="41">
        <f t="shared" ref="G48:G54" si="4">E48*F48</f>
        <v>273858.18</v>
      </c>
    </row>
    <row r="49" spans="4:7" ht="15.75" x14ac:dyDescent="0.25">
      <c r="D49" s="38" t="s">
        <v>23</v>
      </c>
      <c r="E49" s="39">
        <v>2</v>
      </c>
      <c r="F49" s="41">
        <v>94287.79</v>
      </c>
      <c r="G49" s="41">
        <f t="shared" si="4"/>
        <v>188575.58</v>
      </c>
    </row>
    <row r="50" spans="4:7" ht="15.75" x14ac:dyDescent="0.25">
      <c r="D50" s="38" t="s">
        <v>26</v>
      </c>
      <c r="E50" s="39">
        <v>3</v>
      </c>
      <c r="F50" s="41">
        <v>91286.06</v>
      </c>
      <c r="G50" s="41">
        <f t="shared" si="4"/>
        <v>273858.18</v>
      </c>
    </row>
    <row r="51" spans="4:7" ht="15.75" x14ac:dyDescent="0.25">
      <c r="D51" s="38" t="s">
        <v>27</v>
      </c>
      <c r="E51" s="39">
        <v>3</v>
      </c>
      <c r="F51" s="41">
        <v>91286.06</v>
      </c>
      <c r="G51" s="41">
        <f t="shared" si="4"/>
        <v>273858.18</v>
      </c>
    </row>
    <row r="52" spans="4:7" ht="15.75" x14ac:dyDescent="0.25">
      <c r="D52" s="38" t="s">
        <v>28</v>
      </c>
      <c r="E52" s="39">
        <v>1</v>
      </c>
      <c r="F52" s="41">
        <v>100201.83</v>
      </c>
      <c r="G52" s="41">
        <f t="shared" si="4"/>
        <v>100201.83</v>
      </c>
    </row>
    <row r="53" spans="4:7" ht="15.75" x14ac:dyDescent="0.25">
      <c r="D53" s="38" t="s">
        <v>29</v>
      </c>
      <c r="E53" s="39">
        <v>3</v>
      </c>
      <c r="F53" s="41">
        <v>91286.06</v>
      </c>
      <c r="G53" s="41">
        <f t="shared" si="4"/>
        <v>273858.18</v>
      </c>
    </row>
    <row r="54" spans="4:7" ht="15.75" x14ac:dyDescent="0.25">
      <c r="D54" s="46" t="s">
        <v>30</v>
      </c>
      <c r="E54" s="39">
        <v>3</v>
      </c>
      <c r="F54" s="41">
        <v>91286.06</v>
      </c>
      <c r="G54" s="41">
        <f t="shared" si="4"/>
        <v>273858.18</v>
      </c>
    </row>
    <row r="55" spans="4:7" ht="15.75" x14ac:dyDescent="0.25">
      <c r="D55" s="53" t="s">
        <v>31</v>
      </c>
      <c r="E55" s="54">
        <v>21</v>
      </c>
      <c r="F55" s="40" t="s">
        <v>32</v>
      </c>
      <c r="G55" s="42">
        <f>SUM(G47:G54)</f>
        <v>1931926.4899999998</v>
      </c>
    </row>
  </sheetData>
  <mergeCells count="10">
    <mergeCell ref="D44:G44"/>
    <mergeCell ref="D45:G45"/>
    <mergeCell ref="C3:G3"/>
    <mergeCell ref="I31:L31"/>
    <mergeCell ref="D19:G19"/>
    <mergeCell ref="D20:G20"/>
    <mergeCell ref="D31:G31"/>
    <mergeCell ref="C5:C11"/>
    <mergeCell ref="C12:C16"/>
    <mergeCell ref="C17:D17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Resumo do Contrato</vt:lpstr>
      <vt:lpstr>Resumo por item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Karol Konopka Bueno</dc:creator>
  <cp:lastModifiedBy>Mariana Carvalho</cp:lastModifiedBy>
  <dcterms:created xsi:type="dcterms:W3CDTF">2018-03-05T11:36:05Z</dcterms:created>
  <dcterms:modified xsi:type="dcterms:W3CDTF">2021-06-23T13:50:17Z</dcterms:modified>
</cp:coreProperties>
</file>