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<sst xmlns="http://schemas.openxmlformats.org/spreadsheetml/2006/main" count="135" uniqueCount="87">
  <si>
    <t xml:space="preserve">CONTRATO 35.2019.RER </t>
  </si>
  <si>
    <t xml:space="preserve">Tipo de alteração</t>
  </si>
  <si>
    <t xml:space="preserve">Prazo</t>
  </si>
  <si>
    <t xml:space="preserve">Valor Global</t>
  </si>
  <si>
    <t xml:space="preserve">Valor Mensal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</si>
  <si>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</si>
  <si>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</si>
  <si>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</si>
  <si>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</si>
  <si>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04/07/2019 a 03/07/2020</t>
  </si>
  <si>
    <t xml:space="preserve">23208.001996/2019-68</t>
  </si>
  <si>
    <t xml:space="preserve">ADITIVO Nº 01/2020</t>
  </si>
  <si>
    <t xml:space="preserve">Prorrogação</t>
  </si>
  <si>
    <t xml:space="preserve">04/07/2020 a 03/07/2021</t>
  </si>
  <si>
    <t xml:space="preserve">23208.001617/2020-73</t>
  </si>
  <si>
    <t xml:space="preserve">APOSTILAMENTO 01/2020-06/12/20</t>
  </si>
  <si>
    <t xml:space="preserve">Reajuste</t>
  </si>
  <si>
    <t xml:space="preserve">23208.003695/2020-11</t>
  </si>
  <si>
    <t xml:space="preserve">ADITIVO Nº 02/2021</t>
  </si>
  <si>
    <t xml:space="preserve">04/07/2021 a 03/07/2022</t>
  </si>
  <si>
    <t xml:space="preserve">23208.001355/2021-28</t>
  </si>
  <si>
    <t xml:space="preserve">Valor Total</t>
  </si>
  <si>
    <t xml:space="preserve">CONTRATO 35.2019.RER</t>
  </si>
  <si>
    <t xml:space="preserve">Item</t>
  </si>
  <si>
    <t xml:space="preserve">Descrição detalhada</t>
  </si>
  <si>
    <t xml:space="preserve">Unid.</t>
  </si>
  <si>
    <t xml:space="preserve">Quant. Total</t>
  </si>
  <si>
    <t xml:space="preserve">Valor Unitário</t>
  </si>
  <si>
    <t xml:space="preserve">Valor Total (R$)</t>
  </si>
  <si>
    <t xml:space="preserve">Manutenção em ar condicionado,  PRESTAÇÃO DE SERVIÇOS: Contratação de empresa especializada na prestação de serviços de manutenção preventiva e corretiva em ar condicionado.</t>
  </si>
  <si>
    <t xml:space="preserve">serv</t>
  </si>
  <si>
    <t xml:space="preserve">Peças de reposição Ar condicionado *  PRESTAÇÃO DE SERVIÇO: Peças para manutenção do ar condicionado.</t>
  </si>
  <si>
    <t xml:space="preserve">Und.</t>
  </si>
  <si>
    <t xml:space="preserve">TOTAL</t>
  </si>
  <si>
    <t xml:space="preserve">CONTRATO 35.2019.RER (em elaboração)</t>
  </si>
  <si>
    <t xml:space="preserve">Diferença VU</t>
  </si>
  <si>
    <t xml:space="preserve">Diferença VT</t>
  </si>
  <si>
    <t xml:space="preserve">ADITIVO Nº 01/2020 - PRORROGAÇÃO</t>
  </si>
  <si>
    <t xml:space="preserve">Valor Acumulado</t>
  </si>
  <si>
    <t xml:space="preserve">APOSTILAMENTO 01/2020 - REAJUSTE</t>
  </si>
  <si>
    <t xml:space="preserve">ADITIVO 02/2021 – PRORROGAÇÃO</t>
  </si>
  <si>
    <t xml:space="preserve">A partir de 07/2020</t>
  </si>
  <si>
    <t xml:space="preserve">04/07/2021 A 03/07/2022</t>
  </si>
  <si>
    <t xml:space="preserve">Novo valor Mensal</t>
  </si>
  <si>
    <t xml:space="preserve">Novo valor Anual</t>
  </si>
  <si>
    <t xml:space="preserve">Diferença Mensal</t>
  </si>
  <si>
    <t xml:space="preserve">Valor do Termo</t>
  </si>
  <si>
    <t xml:space="preserve">Cronograma das parcelas</t>
  </si>
  <si>
    <t xml:space="preserve">Qtde</t>
  </si>
  <si>
    <t xml:space="preserve">Valor</t>
  </si>
  <si>
    <t xml:space="preserve">Diferença</t>
  </si>
  <si>
    <t xml:space="preserve">1º</t>
  </si>
  <si>
    <t xml:space="preserve">13º</t>
  </si>
  <si>
    <t xml:space="preserve">25º</t>
  </si>
  <si>
    <t xml:space="preserve">2º</t>
  </si>
  <si>
    <t xml:space="preserve">14º</t>
  </si>
  <si>
    <t xml:space="preserve">26º</t>
  </si>
  <si>
    <t xml:space="preserve">3º</t>
  </si>
  <si>
    <t xml:space="preserve">15º</t>
  </si>
  <si>
    <t xml:space="preserve">27º</t>
  </si>
  <si>
    <t xml:space="preserve">4º</t>
  </si>
  <si>
    <t xml:space="preserve">16º</t>
  </si>
  <si>
    <t xml:space="preserve">28º</t>
  </si>
  <si>
    <t xml:space="preserve">5º</t>
  </si>
  <si>
    <t xml:space="preserve">17º</t>
  </si>
  <si>
    <t xml:space="preserve">29º</t>
  </si>
  <si>
    <t xml:space="preserve">6º</t>
  </si>
  <si>
    <t xml:space="preserve">18º</t>
  </si>
  <si>
    <t xml:space="preserve">30º</t>
  </si>
  <si>
    <t xml:space="preserve">7º</t>
  </si>
  <si>
    <t xml:space="preserve">19º</t>
  </si>
  <si>
    <t xml:space="preserve">31º</t>
  </si>
  <si>
    <t xml:space="preserve">8º</t>
  </si>
  <si>
    <t xml:space="preserve">20º</t>
  </si>
  <si>
    <t xml:space="preserve">32º</t>
  </si>
  <si>
    <t xml:space="preserve">9º</t>
  </si>
  <si>
    <t xml:space="preserve">21º</t>
  </si>
  <si>
    <t xml:space="preserve">33º</t>
  </si>
  <si>
    <t xml:space="preserve">10º</t>
  </si>
  <si>
    <t xml:space="preserve">22º</t>
  </si>
  <si>
    <t xml:space="preserve">34º</t>
  </si>
  <si>
    <t xml:space="preserve">11º</t>
  </si>
  <si>
    <t xml:space="preserve">23º</t>
  </si>
  <si>
    <t xml:space="preserve">35º</t>
  </si>
  <si>
    <t xml:space="preserve">12º</t>
  </si>
  <si>
    <t xml:space="preserve">24º</t>
  </si>
  <si>
    <t xml:space="preserve">36º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</si>
</sst>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#,##0.00"/>
    <numFmt numFmtId="172" formatCode="General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729FCF"/>
        <bgColor rgb="FF8EB4E3"/>
      </patternFill>
    </fill>
    <fill>
      <patternFill patternType="solid">
        <fgColor rgb="FF92D050"/>
        <bgColor rgb="FFC0C0C0"/>
      </patternFill>
    </fill>
    <fill>
      <patternFill patternType="solid">
        <fgColor rgb="FF8EB4E3"/>
        <bgColor rgb="FF729FCF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1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3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6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ei.ifmg.edu.br/sei/controlador.php?acao=arvore_visualizar&amp;acao_origem=procedimento_visualizar&amp;id_procedimento=792928&amp;infra_sistema=100000100&amp;infra_unidade_atual=110001864&amp;infra_hash=2269c709973f3ea6690d329d6045efedbef94c9ee943534bd097ea4c9a312dbc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K27"/>
  <sheetViews>
    <sheetView showFormulas="false" showGridLines="fals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J23" activeCellId="0" sqref="J23"/>
    </sheetView>
  </sheetViews>
  <sheetFormatPr defaultColWidth="9.14453125" defaultRowHeight="1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32.71"/>
    <col collapsed="false" customWidth="true" hidden="false" outlineLevel="0" max="3" min="3" style="1" width="26.72"/>
    <col collapsed="false" customWidth="true" hidden="false" outlineLevel="0" max="4" min="4" style="1" width="24.57"/>
    <col collapsed="false" customWidth="true" hidden="false" outlineLevel="0" max="6" min="5" style="1" width="21"/>
    <col collapsed="false" customWidth="true" hidden="false" outlineLevel="0" max="7" min="7" style="2" width="14.28"/>
    <col collapsed="false" customWidth="true" hidden="false" outlineLevel="0" max="8" min="8" style="3" width="14.14"/>
    <col collapsed="false" customWidth="true" hidden="false" outlineLevel="0" max="9" min="9" style="1" width="20.43"/>
    <col collapsed="false" customWidth="true" hidden="false" outlineLevel="0" max="10" min="10" style="4" width="17"/>
    <col collapsed="false" customWidth="true" hidden="false" outlineLevel="0" max="11" min="11" style="4" width="13.71"/>
    <col collapsed="false" customWidth="false" hidden="false" outlineLevel="0" max="12" min="12" style="1" width="9.14"/>
    <col collapsed="false" customWidth="true" hidden="false" outlineLevel="0" max="13" min="13" style="1" width="17"/>
    <col collapsed="false" customWidth="false" hidden="false" outlineLevel="0" max="1024" min="14" style="1" width="9.14"/>
  </cols>
  <sheetData>
    <row r="3" customFormat="false" ht="15.75" hidden="false" customHeight="false" outlineLevel="0" collapsed="false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9"/>
      <c r="K3" s="9"/>
    </row>
    <row r="4" customFormat="false" ht="15" hidden="false" customHeight="false" outlineLevel="0" collapsed="false">
      <c r="B4" s="10" t="s">
        <v>8</v>
      </c>
      <c r="C4" s="11"/>
      <c r="D4" s="12" t="s">
        <v>9</v>
      </c>
      <c r="E4" s="11" t="n">
        <v>158049</v>
      </c>
      <c r="F4" s="11" t="n">
        <f aca="false">E4/12</f>
        <v>13170.75</v>
      </c>
      <c r="G4" s="13"/>
      <c r="H4" s="14"/>
      <c r="I4" s="12" t="s">
        <v>10</v>
      </c>
      <c r="J4" s="15"/>
    </row>
    <row r="5" customFormat="false" ht="15" hidden="false" customHeight="false" outlineLevel="0" collapsed="false">
      <c r="B5" s="10" t="s">
        <v>11</v>
      </c>
      <c r="C5" s="16" t="s">
        <v>12</v>
      </c>
      <c r="D5" s="17" t="s">
        <v>13</v>
      </c>
      <c r="E5" s="11"/>
      <c r="F5" s="11" t="n">
        <f aca="false">E5/12</f>
        <v>0</v>
      </c>
      <c r="G5" s="13"/>
      <c r="H5" s="14"/>
      <c r="I5" s="17" t="s">
        <v>14</v>
      </c>
      <c r="J5" s="15"/>
    </row>
    <row r="6" customFormat="false" ht="15" hidden="false" customHeight="false" outlineLevel="0" collapsed="false">
      <c r="B6" s="10" t="s">
        <v>15</v>
      </c>
      <c r="C6" s="11" t="s">
        <v>16</v>
      </c>
      <c r="D6" s="17"/>
      <c r="E6" s="11" t="n">
        <v>11558.64</v>
      </c>
      <c r="F6" s="11" t="n">
        <f aca="false">E6/12</f>
        <v>963.22</v>
      </c>
      <c r="G6" s="13"/>
      <c r="H6" s="14"/>
      <c r="I6" s="18" t="s">
        <v>17</v>
      </c>
      <c r="J6" s="15"/>
    </row>
    <row r="7" customFormat="false" ht="15" hidden="true" customHeight="false" outlineLevel="0" collapsed="false">
      <c r="B7" s="10"/>
      <c r="C7" s="11"/>
      <c r="D7" s="12"/>
      <c r="E7" s="11"/>
      <c r="F7" s="11" t="n">
        <f aca="false">E7/12</f>
        <v>0</v>
      </c>
      <c r="G7" s="13"/>
      <c r="H7" s="14"/>
      <c r="I7" s="12"/>
      <c r="J7" s="15"/>
    </row>
    <row r="8" customFormat="false" ht="15" hidden="true" customHeight="false" outlineLevel="0" collapsed="false">
      <c r="B8" s="10"/>
      <c r="C8" s="11"/>
      <c r="D8" s="12"/>
      <c r="E8" s="11"/>
      <c r="F8" s="11" t="n">
        <f aca="false">E8/12</f>
        <v>0</v>
      </c>
      <c r="G8" s="13"/>
      <c r="H8" s="14"/>
      <c r="I8" s="19"/>
      <c r="J8" s="15"/>
    </row>
    <row r="9" customFormat="false" ht="15" hidden="true" customHeight="false" outlineLevel="0" collapsed="false">
      <c r="B9" s="10"/>
      <c r="C9" s="11"/>
      <c r="D9" s="12"/>
      <c r="E9" s="11"/>
      <c r="F9" s="11" t="n">
        <f aca="false">E9/12</f>
        <v>0</v>
      </c>
      <c r="G9" s="13"/>
      <c r="H9" s="14"/>
      <c r="I9" s="12"/>
      <c r="J9" s="15"/>
    </row>
    <row r="10" customFormat="false" ht="15" hidden="true" customHeight="false" outlineLevel="0" collapsed="false">
      <c r="B10" s="10"/>
      <c r="C10" s="11"/>
      <c r="D10" s="17"/>
      <c r="E10" s="11"/>
      <c r="F10" s="11" t="n">
        <f aca="false">E10/12</f>
        <v>0</v>
      </c>
      <c r="G10" s="13"/>
      <c r="H10" s="14"/>
      <c r="I10" s="17"/>
      <c r="J10" s="15"/>
    </row>
    <row r="11" customFormat="false" ht="15" hidden="true" customHeight="false" outlineLevel="0" collapsed="false">
      <c r="B11" s="10"/>
      <c r="C11" s="11"/>
      <c r="D11" s="17"/>
      <c r="E11" s="11"/>
      <c r="F11" s="11" t="n">
        <f aca="false">E11/12</f>
        <v>0</v>
      </c>
      <c r="G11" s="13"/>
      <c r="H11" s="14"/>
      <c r="I11" s="17"/>
      <c r="J11" s="15"/>
    </row>
    <row r="12" customFormat="false" ht="15" hidden="true" customHeight="false" outlineLevel="0" collapsed="false">
      <c r="B12" s="10"/>
      <c r="C12" s="11"/>
      <c r="D12" s="17"/>
      <c r="E12" s="11"/>
      <c r="F12" s="11" t="n">
        <f aca="false">E12/12</f>
        <v>0</v>
      </c>
      <c r="G12" s="13"/>
      <c r="H12" s="14"/>
      <c r="I12" s="17"/>
      <c r="J12" s="15"/>
      <c r="K12" s="20"/>
    </row>
    <row r="13" customFormat="false" ht="15" hidden="true" customHeight="false" outlineLevel="0" collapsed="false">
      <c r="B13" s="10"/>
      <c r="C13" s="11"/>
      <c r="D13" s="17"/>
      <c r="E13" s="11"/>
      <c r="F13" s="11" t="n">
        <f aca="false">E13/12</f>
        <v>0</v>
      </c>
      <c r="G13" s="13"/>
      <c r="H13" s="14"/>
      <c r="I13" s="17"/>
      <c r="J13" s="15"/>
      <c r="K13" s="20"/>
    </row>
    <row r="14" customFormat="false" ht="15" hidden="true" customHeight="false" outlineLevel="0" collapsed="false">
      <c r="B14" s="10"/>
      <c r="C14" s="11"/>
      <c r="D14" s="17"/>
      <c r="E14" s="11"/>
      <c r="F14" s="11" t="n">
        <f aca="false">E14/12</f>
        <v>0</v>
      </c>
      <c r="G14" s="13"/>
      <c r="H14" s="14"/>
      <c r="I14" s="17"/>
      <c r="J14" s="15"/>
      <c r="K14" s="20"/>
    </row>
    <row r="15" customFormat="false" ht="15" hidden="true" customHeight="false" outlineLevel="0" collapsed="false">
      <c r="B15" s="10"/>
      <c r="C15" s="11"/>
      <c r="D15" s="17"/>
      <c r="E15" s="11"/>
      <c r="F15" s="11" t="n">
        <f aca="false">E15/12</f>
        <v>0</v>
      </c>
      <c r="G15" s="13"/>
      <c r="H15" s="14"/>
      <c r="I15" s="17"/>
      <c r="J15" s="15"/>
      <c r="K15" s="20"/>
    </row>
    <row r="16" customFormat="false" ht="15" hidden="true" customHeight="false" outlineLevel="0" collapsed="false">
      <c r="B16" s="10"/>
      <c r="C16" s="11"/>
      <c r="D16" s="17"/>
      <c r="E16" s="11"/>
      <c r="F16" s="11" t="n">
        <f aca="false">E16/12</f>
        <v>0</v>
      </c>
      <c r="G16" s="13"/>
      <c r="H16" s="14"/>
      <c r="I16" s="17"/>
      <c r="J16" s="15"/>
      <c r="K16" s="20"/>
    </row>
    <row r="17" customFormat="false" ht="15" hidden="true" customHeight="false" outlineLevel="0" collapsed="false">
      <c r="B17" s="10"/>
      <c r="C17" s="11"/>
      <c r="D17" s="17"/>
      <c r="E17" s="11"/>
      <c r="F17" s="11" t="n">
        <f aca="false">E17/12</f>
        <v>0</v>
      </c>
      <c r="G17" s="13"/>
      <c r="H17" s="14"/>
      <c r="I17" s="17"/>
      <c r="J17" s="15"/>
      <c r="K17" s="20"/>
    </row>
    <row r="18" customFormat="false" ht="14.9" hidden="false" customHeight="false" outlineLevel="0" collapsed="false">
      <c r="B18" s="10" t="s">
        <v>18</v>
      </c>
      <c r="C18" s="11" t="s">
        <v>12</v>
      </c>
      <c r="D18" s="17" t="s">
        <v>19</v>
      </c>
      <c r="E18" s="11"/>
      <c r="F18" s="11" t="n">
        <f aca="false">E18/12</f>
        <v>0</v>
      </c>
      <c r="G18" s="13"/>
      <c r="H18" s="14"/>
      <c r="I18" s="17" t="s">
        <v>20</v>
      </c>
      <c r="J18" s="15"/>
      <c r="K18" s="20"/>
    </row>
    <row r="19" customFormat="false" ht="15" hidden="false" customHeight="false" outlineLevel="0" collapsed="false">
      <c r="B19" s="21"/>
      <c r="C19" s="16"/>
      <c r="D19" s="17"/>
      <c r="E19" s="11"/>
      <c r="F19" s="11" t="n">
        <f aca="false">E19/12</f>
        <v>0</v>
      </c>
      <c r="G19" s="13"/>
      <c r="H19" s="14"/>
      <c r="I19" s="17"/>
      <c r="J19" s="15"/>
      <c r="K19" s="20"/>
    </row>
    <row r="20" customFormat="false" ht="13.8" hidden="false" customHeight="false" outlineLevel="0" collapsed="false">
      <c r="B20" s="21"/>
      <c r="C20" s="16"/>
      <c r="D20" s="17"/>
      <c r="E20" s="11"/>
      <c r="F20" s="11"/>
      <c r="G20" s="13"/>
      <c r="H20" s="14"/>
      <c r="I20" s="17"/>
      <c r="J20" s="15"/>
      <c r="K20" s="20"/>
    </row>
    <row r="21" customFormat="false" ht="15" hidden="false" customHeight="false" outlineLevel="0" collapsed="false">
      <c r="B21" s="22" t="s">
        <v>21</v>
      </c>
      <c r="C21" s="22"/>
      <c r="D21" s="22"/>
      <c r="E21" s="23" t="n">
        <f aca="false">SUM(E4:E20)</f>
        <v>169607.64</v>
      </c>
      <c r="F21" s="23" t="n">
        <f aca="false">SUM(F4:F20)</f>
        <v>14133.97</v>
      </c>
      <c r="G21" s="24" t="n">
        <f aca="false">SUM(G4:G19)</f>
        <v>0</v>
      </c>
      <c r="H21" s="25" t="n">
        <f aca="false">SUM(H4:H19)</f>
        <v>0</v>
      </c>
      <c r="I21" s="26"/>
      <c r="J21" s="27"/>
    </row>
    <row r="22" customFormat="false" ht="15" hidden="false" customHeight="false" outlineLevel="0" collapsed="false">
      <c r="C22" s="15"/>
      <c r="E22" s="15"/>
      <c r="F22" s="15"/>
      <c r="G22" s="28"/>
      <c r="H22" s="29"/>
    </row>
    <row r="23" customFormat="false" ht="15" hidden="false" customHeight="false" outlineLevel="0" collapsed="false">
      <c r="E23" s="15"/>
      <c r="F23" s="15"/>
      <c r="G23" s="30"/>
    </row>
    <row r="24" customFormat="false" ht="15" hidden="false" customHeight="false" outlineLevel="0" collapsed="false">
      <c r="E24" s="31"/>
      <c r="F24" s="31"/>
      <c r="G24" s="30"/>
      <c r="J24" s="32"/>
    </row>
    <row r="25" customFormat="false" ht="15" hidden="false" customHeight="false" outlineLevel="0" collapsed="false">
      <c r="G25" s="30"/>
    </row>
    <row r="26" customFormat="false" ht="15" hidden="false" customHeight="false" outlineLevel="0" collapsed="false">
      <c r="E26" s="33"/>
      <c r="F26" s="33"/>
      <c r="G26" s="30"/>
    </row>
    <row r="27" customFormat="false" ht="15" hidden="false" customHeight="false" outlineLevel="0" collapsed="false">
      <c r="G27" s="30"/>
    </row>
  </sheetData>
  <mergeCells count="2">
    <mergeCell ref="J3:K3"/>
    <mergeCell ref="B21:D21"/>
  </mergeCells>
  <conditionalFormatting sqref="C3:C9 C11:C13 C22:C1048576">
    <cfRule type="containsText" priority="2" operator="containsText" aboveAverage="0" equalAverage="0" bottom="0" percent="0" rank="0" text="acréscimo" dxfId="0">
      <formula>NOT(ISERROR(SEARCH("acréscimo",C3)))</formula>
    </cfRule>
    <cfRule type="containsText" priority="3" operator="containsText" aboveAverage="0" equalAverage="0" bottom="0" percent="0" rank="0" text="supressão" dxfId="1">
      <formula>NOT(ISERROR(SEARCH("supressão",C3)))</formula>
    </cfRule>
  </conditionalFormatting>
  <conditionalFormatting sqref="C10">
    <cfRule type="containsText" priority="4" operator="containsText" aboveAverage="0" equalAverage="0" bottom="0" percent="0" rank="0" text="acréscimo" dxfId="2">
      <formula>NOT(ISERROR(SEARCH("acréscimo",C10)))</formula>
    </cfRule>
    <cfRule type="containsText" priority="5" operator="containsText" aboveAverage="0" equalAverage="0" bottom="0" percent="0" rank="0" text="supressão" dxfId="3">
      <formula>NOT(ISERROR(SEARCH("supressão",C10)))</formula>
    </cfRule>
  </conditionalFormatting>
  <conditionalFormatting sqref="C14">
    <cfRule type="containsText" priority="6" operator="containsText" aboveAverage="0" equalAverage="0" bottom="0" percent="0" rank="0" text="acréscimo" dxfId="4">
      <formula>NOT(ISERROR(SEARCH("acréscimo",C14)))</formula>
    </cfRule>
    <cfRule type="containsText" priority="7" operator="containsText" aboveAverage="0" equalAverage="0" bottom="0" percent="0" rank="0" text="supressão" dxfId="5">
      <formula>NOT(ISERROR(SEARCH("supressão",C14)))</formula>
    </cfRule>
  </conditionalFormatting>
  <conditionalFormatting sqref="C15">
    <cfRule type="containsText" priority="8" operator="containsText" aboveAverage="0" equalAverage="0" bottom="0" percent="0" rank="0" text="acréscimo" dxfId="6">
      <formula>NOT(ISERROR(SEARCH("acréscimo",C15)))</formula>
    </cfRule>
    <cfRule type="containsText" priority="9" operator="containsText" aboveAverage="0" equalAverage="0" bottom="0" percent="0" rank="0" text="supressão" dxfId="7">
      <formula>NOT(ISERROR(SEARCH("supressão",C15)))</formula>
    </cfRule>
  </conditionalFormatting>
  <conditionalFormatting sqref="C16:C20">
    <cfRule type="containsText" priority="10" operator="containsText" aboveAverage="0" equalAverage="0" bottom="0" percent="0" rank="0" text="acréscimo" dxfId="8">
      <formula>NOT(ISERROR(SEARCH("acréscimo",C16)))</formula>
    </cfRule>
    <cfRule type="containsText" priority="11" operator="containsText" aboveAverage="0" equalAverage="0" bottom="0" percent="0" rank="0" text="supressão" dxfId="9">
      <formula>NOT(ISERROR(SEARCH("supressão",C16)))</formula>
    </cfRule>
  </conditionalFormatting>
  <hyperlinks>
    <hyperlink ref="I6" r:id="rId1" display="23208.003695/2020-11"/>
  </hyperlink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I1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14" activeCellId="0" sqref="I14"/>
    </sheetView>
  </sheetViews>
  <sheetFormatPr defaultColWidth="8.54296875" defaultRowHeight="15" zeroHeight="false" outlineLevelRow="0" outlineLevelCol="0"/>
  <cols>
    <col collapsed="false" customWidth="true" hidden="false" outlineLevel="0" max="2" min="2" style="0" width="5.43"/>
    <col collapsed="false" customWidth="true" hidden="false" outlineLevel="0" max="3" min="3" style="0" width="79.43"/>
    <col collapsed="false" customWidth="true" hidden="false" outlineLevel="0" max="4" min="4" style="0" width="6"/>
    <col collapsed="false" customWidth="true" hidden="false" outlineLevel="0" max="5" min="5" style="0" width="7.28"/>
    <col collapsed="false" customWidth="true" hidden="false" outlineLevel="0" max="6" min="6" style="0" width="10.14"/>
    <col collapsed="false" customWidth="true" hidden="false" outlineLevel="0" max="7" min="7" style="0" width="11.28"/>
  </cols>
  <sheetData>
    <row r="3" customFormat="false" ht="15.75" hidden="false" customHeight="false" outlineLevel="0" collapsed="false">
      <c r="B3" s="34" t="s">
        <v>22</v>
      </c>
      <c r="C3" s="34"/>
      <c r="D3" s="34"/>
      <c r="E3" s="34"/>
      <c r="F3" s="34"/>
      <c r="G3" s="34"/>
    </row>
    <row r="4" customFormat="false" ht="28.5" hidden="false" customHeight="false" outlineLevel="0" collapsed="false">
      <c r="B4" s="35" t="s">
        <v>23</v>
      </c>
      <c r="C4" s="35" t="s">
        <v>24</v>
      </c>
      <c r="D4" s="35" t="s">
        <v>25</v>
      </c>
      <c r="E4" s="36" t="s">
        <v>26</v>
      </c>
      <c r="F4" s="36" t="s">
        <v>27</v>
      </c>
      <c r="G4" s="36" t="s">
        <v>28</v>
      </c>
    </row>
    <row r="5" customFormat="false" ht="47.25" hidden="false" customHeight="false" outlineLevel="0" collapsed="false">
      <c r="B5" s="37" t="n">
        <v>1</v>
      </c>
      <c r="C5" s="38" t="s">
        <v>29</v>
      </c>
      <c r="D5" s="37" t="s">
        <v>30</v>
      </c>
      <c r="E5" s="37" t="n">
        <v>12</v>
      </c>
      <c r="F5" s="39" t="n">
        <v>8170.75</v>
      </c>
      <c r="G5" s="40" t="n">
        <v>98049</v>
      </c>
    </row>
    <row r="6" customFormat="false" ht="31.5" hidden="false" customHeight="false" outlineLevel="0" collapsed="false">
      <c r="B6" s="37" t="n">
        <v>2</v>
      </c>
      <c r="C6" s="38" t="s">
        <v>31</v>
      </c>
      <c r="D6" s="37" t="s">
        <v>32</v>
      </c>
      <c r="E6" s="37" t="n">
        <v>12</v>
      </c>
      <c r="F6" s="39" t="n">
        <v>5000</v>
      </c>
      <c r="G6" s="40" t="n">
        <v>60000</v>
      </c>
    </row>
    <row r="7" customFormat="false" ht="15" hidden="false" customHeight="false" outlineLevel="0" collapsed="false">
      <c r="B7" s="41" t="s">
        <v>33</v>
      </c>
      <c r="C7" s="42"/>
      <c r="D7" s="42"/>
      <c r="E7" s="42"/>
      <c r="F7" s="43" t="n">
        <f aca="false">SUM(F5:F6)</f>
        <v>13170.75</v>
      </c>
      <c r="G7" s="44" t="n">
        <v>158049</v>
      </c>
    </row>
    <row r="9" customFormat="false" ht="15.75" hidden="false" customHeight="false" outlineLevel="0" collapsed="false">
      <c r="B9" s="34" t="s">
        <v>34</v>
      </c>
      <c r="C9" s="34"/>
      <c r="D9" s="34"/>
      <c r="E9" s="34"/>
      <c r="F9" s="34"/>
      <c r="G9" s="34"/>
    </row>
    <row r="10" customFormat="false" ht="28.5" hidden="false" customHeight="false" outlineLevel="0" collapsed="false">
      <c r="B10" s="35" t="s">
        <v>23</v>
      </c>
      <c r="C10" s="35" t="s">
        <v>24</v>
      </c>
      <c r="D10" s="35" t="s">
        <v>25</v>
      </c>
      <c r="E10" s="36" t="s">
        <v>26</v>
      </c>
      <c r="F10" s="36" t="s">
        <v>27</v>
      </c>
      <c r="G10" s="36" t="s">
        <v>28</v>
      </c>
      <c r="H10" s="45" t="s">
        <v>35</v>
      </c>
      <c r="I10" s="45" t="s">
        <v>36</v>
      </c>
    </row>
    <row r="11" customFormat="false" ht="47.25" hidden="false" customHeight="false" outlineLevel="0" collapsed="false">
      <c r="B11" s="37" t="n">
        <v>1</v>
      </c>
      <c r="C11" s="38" t="s">
        <v>29</v>
      </c>
      <c r="D11" s="37" t="s">
        <v>30</v>
      </c>
      <c r="E11" s="37" t="n">
        <v>12</v>
      </c>
      <c r="F11" s="39" t="n">
        <v>8768.3</v>
      </c>
      <c r="G11" s="46" t="n">
        <v>105219.6</v>
      </c>
      <c r="H11" s="47" t="n">
        <f aca="false">F11-F5</f>
        <v>597.549999999999</v>
      </c>
      <c r="I11" s="47" t="n">
        <f aca="false">G11-G5</f>
        <v>7170.60000000001</v>
      </c>
    </row>
    <row r="12" customFormat="false" ht="31.5" hidden="false" customHeight="false" outlineLevel="0" collapsed="false">
      <c r="B12" s="37" t="n">
        <v>2</v>
      </c>
      <c r="C12" s="38" t="s">
        <v>31</v>
      </c>
      <c r="D12" s="37" t="s">
        <v>32</v>
      </c>
      <c r="E12" s="37" t="n">
        <v>12</v>
      </c>
      <c r="F12" s="39" t="n">
        <v>5365.67</v>
      </c>
      <c r="G12" s="46" t="n">
        <v>64388.04</v>
      </c>
      <c r="H12" s="47" t="n">
        <f aca="false">F12-F6</f>
        <v>365.67</v>
      </c>
      <c r="I12" s="47" t="n">
        <f aca="false">G12-G6</f>
        <v>4388.04</v>
      </c>
    </row>
    <row r="13" customFormat="false" ht="15" hidden="false" customHeight="false" outlineLevel="0" collapsed="false">
      <c r="B13" s="41" t="s">
        <v>33</v>
      </c>
      <c r="C13" s="42"/>
      <c r="D13" s="42"/>
      <c r="E13" s="42"/>
      <c r="F13" s="43" t="n">
        <f aca="false">SUM(F11:F12)</f>
        <v>14133.97</v>
      </c>
      <c r="G13" s="48" t="n">
        <v>169607.64</v>
      </c>
      <c r="H13" s="49"/>
      <c r="I13" s="49"/>
    </row>
    <row r="14" customFormat="false" ht="15" hidden="false" customHeight="false" outlineLevel="0" collapsed="false">
      <c r="F14" s="0" t="n">
        <f aca="false">F13-F7</f>
        <v>963.219999999999</v>
      </c>
      <c r="G14" s="0" t="n">
        <f aca="false">G13-G7</f>
        <v>11558.64</v>
      </c>
    </row>
  </sheetData>
  <mergeCells count="2">
    <mergeCell ref="B3:G3"/>
    <mergeCell ref="B9:G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S25"/>
  <sheetViews>
    <sheetView showFormulas="false" showGridLines="false" showRowColHeaders="true" showZeros="true" rightToLeft="false" tabSelected="true" showOutlineSymbols="true" defaultGridColor="true" view="normal" topLeftCell="J1" colorId="64" zoomScale="110" zoomScaleNormal="110" zoomScalePageLayoutView="100" workbookViewId="0">
      <selection pane="topLeft" activeCell="O23" activeCellId="0" sqref="O23"/>
    </sheetView>
  </sheetViews>
  <sheetFormatPr defaultColWidth="9.14453125" defaultRowHeight="13.8" zeroHeight="false" outlineLevelRow="0" outlineLevelCol="0"/>
  <cols>
    <col collapsed="false" customWidth="false" hidden="false" outlineLevel="0" max="1" min="1" style="50" width="9.14"/>
    <col collapsed="false" customWidth="true" hidden="false" outlineLevel="0" max="2" min="2" style="50" width="11.43"/>
    <col collapsed="false" customWidth="true" hidden="false" outlineLevel="0" max="3" min="3" style="50" width="17.85"/>
    <col collapsed="false" customWidth="true" hidden="false" outlineLevel="0" max="4" min="4" style="50" width="19.14"/>
    <col collapsed="false" customWidth="true" hidden="false" outlineLevel="0" max="5" min="5" style="50" width="13.85"/>
    <col collapsed="false" customWidth="true" hidden="false" outlineLevel="0" max="7" min="6" style="50" width="15.28"/>
    <col collapsed="false" customWidth="true" hidden="false" outlineLevel="0" max="8" min="8" style="50" width="16"/>
    <col collapsed="false" customWidth="true" hidden="false" outlineLevel="0" max="9" min="9" style="51" width="16.71"/>
    <col collapsed="false" customWidth="true" hidden="false" outlineLevel="0" max="10" min="10" style="50" width="13.28"/>
    <col collapsed="false" customWidth="true" hidden="false" outlineLevel="0" max="12" min="11" style="50" width="14.43"/>
    <col collapsed="false" customWidth="true" hidden="false" outlineLevel="0" max="13" min="13" style="50" width="13.85"/>
    <col collapsed="false" customWidth="true" hidden="false" outlineLevel="0" max="14" min="14" style="50" width="16.85"/>
    <col collapsed="false" customWidth="true" hidden="false" outlineLevel="0" max="15" min="15" style="50" width="13.28"/>
    <col collapsed="false" customWidth="true" hidden="false" outlineLevel="0" max="17" min="16" style="50" width="14.43"/>
    <col collapsed="false" customWidth="true" hidden="false" outlineLevel="0" max="18" min="18" style="50" width="13.85"/>
    <col collapsed="false" customWidth="true" hidden="false" outlineLevel="0" max="19" min="19" style="50" width="16.85"/>
    <col collapsed="false" customWidth="false" hidden="false" outlineLevel="0" max="1024" min="20" style="50" width="9.14"/>
  </cols>
  <sheetData>
    <row r="3" s="50" customFormat="true" ht="13.8" hidden="false" customHeight="false" outlineLevel="0" collapsed="false"/>
    <row r="4" customFormat="false" ht="13.8" hidden="false" customHeight="true" outlineLevel="0" collapsed="false">
      <c r="B4" s="52" t="str">
        <f aca="false">'Resumo do Contrato'!B3</f>
        <v>CONTRATO 35.2019.RER</v>
      </c>
      <c r="C4" s="52"/>
      <c r="D4" s="52"/>
      <c r="E4" s="53" t="s">
        <v>37</v>
      </c>
      <c r="F4" s="53"/>
      <c r="G4" s="53"/>
      <c r="H4" s="53"/>
      <c r="I4" s="54" t="s">
        <v>38</v>
      </c>
      <c r="J4" s="55" t="s">
        <v>39</v>
      </c>
      <c r="K4" s="55"/>
      <c r="L4" s="55"/>
      <c r="M4" s="55"/>
      <c r="N4" s="54" t="s">
        <v>38</v>
      </c>
      <c r="O4" s="53" t="s">
        <v>40</v>
      </c>
      <c r="P4" s="53"/>
      <c r="Q4" s="53"/>
      <c r="R4" s="53"/>
      <c r="S4" s="54" t="s">
        <v>38</v>
      </c>
    </row>
    <row r="5" customFormat="false" ht="13.8" hidden="false" customHeight="false" outlineLevel="0" collapsed="false">
      <c r="B5" s="56" t="str">
        <f aca="false">'Resumo do Contrato'!D4</f>
        <v>04/07/2019 a 03/07/2020</v>
      </c>
      <c r="C5" s="56"/>
      <c r="D5" s="56"/>
      <c r="E5" s="53" t="s">
        <v>13</v>
      </c>
      <c r="F5" s="53"/>
      <c r="G5" s="53"/>
      <c r="H5" s="53"/>
      <c r="I5" s="54"/>
      <c r="J5" s="55" t="s">
        <v>41</v>
      </c>
      <c r="K5" s="55"/>
      <c r="L5" s="55"/>
      <c r="M5" s="55"/>
      <c r="N5" s="54"/>
      <c r="O5" s="53" t="s">
        <v>42</v>
      </c>
      <c r="P5" s="53"/>
      <c r="Q5" s="53"/>
      <c r="R5" s="53"/>
      <c r="S5" s="54"/>
    </row>
    <row r="6" customFormat="false" ht="13.8" hidden="false" customHeight="false" outlineLevel="0" collapsed="false">
      <c r="B6" s="52"/>
      <c r="C6" s="52"/>
      <c r="D6" s="52"/>
      <c r="E6" s="53"/>
      <c r="F6" s="53"/>
      <c r="G6" s="53"/>
      <c r="H6" s="53"/>
      <c r="I6" s="54"/>
      <c r="J6" s="55"/>
      <c r="K6" s="55"/>
      <c r="L6" s="55"/>
      <c r="M6" s="55"/>
      <c r="N6" s="54"/>
      <c r="O6" s="53"/>
      <c r="P6" s="53"/>
      <c r="Q6" s="53"/>
      <c r="R6" s="53"/>
      <c r="S6" s="54"/>
    </row>
    <row r="7" s="57" customFormat="true" ht="28.45" hidden="false" customHeight="false" outlineLevel="0" collapsed="false">
      <c r="B7" s="58"/>
      <c r="C7" s="59" t="s">
        <v>4</v>
      </c>
      <c r="D7" s="59" t="s">
        <v>3</v>
      </c>
      <c r="E7" s="59" t="s">
        <v>43</v>
      </c>
      <c r="F7" s="59" t="s">
        <v>44</v>
      </c>
      <c r="G7" s="59" t="s">
        <v>45</v>
      </c>
      <c r="H7" s="60" t="s">
        <v>46</v>
      </c>
      <c r="I7" s="54"/>
      <c r="J7" s="59" t="s">
        <v>43</v>
      </c>
      <c r="K7" s="59" t="s">
        <v>44</v>
      </c>
      <c r="L7" s="59" t="s">
        <v>45</v>
      </c>
      <c r="M7" s="60" t="s">
        <v>46</v>
      </c>
      <c r="N7" s="54"/>
      <c r="O7" s="59" t="s">
        <v>43</v>
      </c>
      <c r="P7" s="59" t="s">
        <v>44</v>
      </c>
      <c r="Q7" s="59" t="s">
        <v>45</v>
      </c>
      <c r="R7" s="60" t="s">
        <v>46</v>
      </c>
      <c r="S7" s="54"/>
    </row>
    <row r="8" customFormat="false" ht="13.8" hidden="false" customHeight="false" outlineLevel="0" collapsed="false">
      <c r="B8" s="58"/>
      <c r="C8" s="61" t="n">
        <f aca="false">D8/12</f>
        <v>13170.75</v>
      </c>
      <c r="D8" s="62" t="n">
        <v>158049</v>
      </c>
      <c r="E8" s="62" t="n">
        <f aca="false">F8/12</f>
        <v>13170.75</v>
      </c>
      <c r="F8" s="62" t="n">
        <v>158049</v>
      </c>
      <c r="G8" s="62" t="n">
        <f aca="false">E8-C8</f>
        <v>0</v>
      </c>
      <c r="H8" s="63" t="n">
        <v>158049</v>
      </c>
      <c r="I8" s="64" t="n">
        <f aca="false">D8+H8</f>
        <v>316098</v>
      </c>
      <c r="J8" s="62" t="n">
        <f aca="false">K8/12</f>
        <v>14133.97</v>
      </c>
      <c r="K8" s="62" t="n">
        <v>169607.64</v>
      </c>
      <c r="L8" s="62" t="n">
        <f aca="false">J8-E8</f>
        <v>963.220000000001</v>
      </c>
      <c r="M8" s="63" t="n">
        <f aca="false">K23</f>
        <v>11558.64</v>
      </c>
      <c r="N8" s="64" t="n">
        <f aca="false">I8+M8</f>
        <v>327656.64</v>
      </c>
      <c r="O8" s="62" t="n">
        <f aca="false">P8/12</f>
        <v>14133.97</v>
      </c>
      <c r="P8" s="62" t="n">
        <v>169607.64</v>
      </c>
      <c r="Q8" s="62" t="n">
        <f aca="false">O8-J8</f>
        <v>0</v>
      </c>
      <c r="R8" s="63" t="n">
        <f aca="false">Q23</f>
        <v>169607.64</v>
      </c>
      <c r="S8" s="64" t="n">
        <f aca="false">N8+R8</f>
        <v>497264.28</v>
      </c>
    </row>
    <row r="9" customFormat="false" ht="13.8" hidden="false" customHeight="false" outlineLevel="0" collapsed="false">
      <c r="B9" s="65" t="s">
        <v>47</v>
      </c>
      <c r="C9" s="65"/>
      <c r="D9" s="66"/>
      <c r="E9" s="65" t="s">
        <v>47</v>
      </c>
      <c r="F9" s="65"/>
      <c r="G9" s="65"/>
      <c r="H9" s="67"/>
      <c r="I9" s="67"/>
      <c r="J9" s="65" t="s">
        <v>47</v>
      </c>
      <c r="K9" s="65"/>
      <c r="L9" s="65"/>
      <c r="M9" s="67"/>
      <c r="N9" s="67"/>
      <c r="O9" s="65" t="s">
        <v>47</v>
      </c>
      <c r="P9" s="65"/>
      <c r="Q9" s="65"/>
      <c r="R9" s="67"/>
      <c r="S9" s="67"/>
    </row>
    <row r="10" s="51" customFormat="true" ht="14.2" hidden="false" customHeight="false" outlineLevel="0" collapsed="false">
      <c r="B10" s="68" t="s">
        <v>48</v>
      </c>
      <c r="C10" s="69" t="s">
        <v>49</v>
      </c>
      <c r="D10" s="70"/>
      <c r="E10" s="68" t="s">
        <v>48</v>
      </c>
      <c r="F10" s="69" t="s">
        <v>50</v>
      </c>
      <c r="G10" s="69" t="s">
        <v>49</v>
      </c>
      <c r="H10" s="71"/>
      <c r="I10" s="67"/>
      <c r="J10" s="68" t="s">
        <v>48</v>
      </c>
      <c r="K10" s="69" t="s">
        <v>50</v>
      </c>
      <c r="L10" s="69" t="s">
        <v>49</v>
      </c>
      <c r="M10" s="71"/>
      <c r="N10" s="67"/>
      <c r="O10" s="68" t="s">
        <v>48</v>
      </c>
      <c r="P10" s="69" t="s">
        <v>50</v>
      </c>
      <c r="Q10" s="69" t="s">
        <v>49</v>
      </c>
      <c r="R10" s="71"/>
      <c r="S10" s="67"/>
    </row>
    <row r="11" customFormat="false" ht="13.8" hidden="false" customHeight="false" outlineLevel="0" collapsed="false">
      <c r="B11" s="72" t="s">
        <v>51</v>
      </c>
      <c r="C11" s="62" t="n">
        <v>13170.75</v>
      </c>
      <c r="E11" s="72" t="s">
        <v>52</v>
      </c>
      <c r="F11" s="73" t="n">
        <f aca="false">$G$8</f>
        <v>0</v>
      </c>
      <c r="G11" s="73" t="n">
        <f aca="false">F11+C11</f>
        <v>13170.75</v>
      </c>
      <c r="H11" s="74"/>
      <c r="I11" s="67"/>
      <c r="J11" s="72" t="s">
        <v>52</v>
      </c>
      <c r="K11" s="73" t="n">
        <v>963.22</v>
      </c>
      <c r="L11" s="73" t="n">
        <f aca="false">K11+G11</f>
        <v>14133.97</v>
      </c>
      <c r="M11" s="74"/>
      <c r="N11" s="67"/>
      <c r="O11" s="72" t="s">
        <v>53</v>
      </c>
      <c r="P11" s="73"/>
      <c r="Q11" s="73" t="n">
        <f aca="false">P11+L11</f>
        <v>14133.97</v>
      </c>
      <c r="R11" s="74"/>
      <c r="S11" s="67"/>
    </row>
    <row r="12" customFormat="false" ht="13.8" hidden="false" customHeight="false" outlineLevel="0" collapsed="false">
      <c r="B12" s="72" t="s">
        <v>54</v>
      </c>
      <c r="C12" s="62" t="n">
        <v>13170.75</v>
      </c>
      <c r="E12" s="72" t="s">
        <v>55</v>
      </c>
      <c r="F12" s="73" t="n">
        <f aca="false">$G$8</f>
        <v>0</v>
      </c>
      <c r="G12" s="73" t="n">
        <f aca="false">F12+C12</f>
        <v>13170.75</v>
      </c>
      <c r="H12" s="74"/>
      <c r="I12" s="67"/>
      <c r="J12" s="72" t="s">
        <v>55</v>
      </c>
      <c r="K12" s="73" t="n">
        <v>963.22</v>
      </c>
      <c r="L12" s="73" t="n">
        <f aca="false">K12+G12</f>
        <v>14133.97</v>
      </c>
      <c r="M12" s="74"/>
      <c r="N12" s="67"/>
      <c r="O12" s="72" t="s">
        <v>56</v>
      </c>
      <c r="P12" s="73"/>
      <c r="Q12" s="73" t="n">
        <f aca="false">P12+L12</f>
        <v>14133.97</v>
      </c>
      <c r="R12" s="74"/>
      <c r="S12" s="67"/>
    </row>
    <row r="13" customFormat="false" ht="13.8" hidden="false" customHeight="false" outlineLevel="0" collapsed="false">
      <c r="B13" s="72" t="s">
        <v>57</v>
      </c>
      <c r="C13" s="62" t="n">
        <v>13170.75</v>
      </c>
      <c r="E13" s="72" t="s">
        <v>58</v>
      </c>
      <c r="F13" s="73" t="n">
        <f aca="false">$G$8</f>
        <v>0</v>
      </c>
      <c r="G13" s="73" t="n">
        <f aca="false">F13+C13</f>
        <v>13170.75</v>
      </c>
      <c r="H13" s="74"/>
      <c r="I13" s="67"/>
      <c r="J13" s="72" t="s">
        <v>58</v>
      </c>
      <c r="K13" s="73" t="n">
        <v>963.22</v>
      </c>
      <c r="L13" s="73" t="n">
        <f aca="false">K13+G13</f>
        <v>14133.97</v>
      </c>
      <c r="M13" s="74"/>
      <c r="N13" s="67"/>
      <c r="O13" s="72" t="s">
        <v>59</v>
      </c>
      <c r="P13" s="73"/>
      <c r="Q13" s="73" t="n">
        <f aca="false">P13+L13</f>
        <v>14133.97</v>
      </c>
      <c r="R13" s="74"/>
      <c r="S13" s="67"/>
    </row>
    <row r="14" customFormat="false" ht="13.8" hidden="false" customHeight="false" outlineLevel="0" collapsed="false">
      <c r="B14" s="72" t="s">
        <v>60</v>
      </c>
      <c r="C14" s="62" t="n">
        <v>13170.75</v>
      </c>
      <c r="E14" s="72" t="s">
        <v>61</v>
      </c>
      <c r="F14" s="73" t="n">
        <f aca="false">$G$8</f>
        <v>0</v>
      </c>
      <c r="G14" s="73" t="n">
        <f aca="false">F14+C14</f>
        <v>13170.75</v>
      </c>
      <c r="H14" s="74"/>
      <c r="I14" s="67"/>
      <c r="J14" s="72" t="s">
        <v>61</v>
      </c>
      <c r="K14" s="73" t="n">
        <v>963.22</v>
      </c>
      <c r="L14" s="73" t="n">
        <f aca="false">K14+G14</f>
        <v>14133.97</v>
      </c>
      <c r="M14" s="74"/>
      <c r="N14" s="67"/>
      <c r="O14" s="72" t="s">
        <v>62</v>
      </c>
      <c r="P14" s="73"/>
      <c r="Q14" s="73" t="n">
        <f aca="false">P14+L14</f>
        <v>14133.97</v>
      </c>
      <c r="R14" s="74"/>
      <c r="S14" s="67"/>
    </row>
    <row r="15" customFormat="false" ht="13.8" hidden="false" customHeight="false" outlineLevel="0" collapsed="false">
      <c r="B15" s="72" t="s">
        <v>63</v>
      </c>
      <c r="C15" s="62" t="n">
        <v>13170.75</v>
      </c>
      <c r="E15" s="72" t="s">
        <v>64</v>
      </c>
      <c r="F15" s="73" t="n">
        <f aca="false">$G$8</f>
        <v>0</v>
      </c>
      <c r="G15" s="73" t="n">
        <f aca="false">F15+C15</f>
        <v>13170.75</v>
      </c>
      <c r="H15" s="74"/>
      <c r="I15" s="67"/>
      <c r="J15" s="72" t="s">
        <v>64</v>
      </c>
      <c r="K15" s="73" t="n">
        <v>963.22</v>
      </c>
      <c r="L15" s="73" t="n">
        <f aca="false">K15+G15</f>
        <v>14133.97</v>
      </c>
      <c r="M15" s="74"/>
      <c r="N15" s="67"/>
      <c r="O15" s="72" t="s">
        <v>65</v>
      </c>
      <c r="P15" s="73"/>
      <c r="Q15" s="73" t="n">
        <f aca="false">P15+L15</f>
        <v>14133.97</v>
      </c>
      <c r="R15" s="74"/>
      <c r="S15" s="67"/>
    </row>
    <row r="16" customFormat="false" ht="13.8" hidden="false" customHeight="false" outlineLevel="0" collapsed="false">
      <c r="B16" s="72" t="s">
        <v>66</v>
      </c>
      <c r="C16" s="62" t="n">
        <v>13170.75</v>
      </c>
      <c r="E16" s="72" t="s">
        <v>67</v>
      </c>
      <c r="F16" s="73" t="n">
        <f aca="false">$G$8</f>
        <v>0</v>
      </c>
      <c r="G16" s="73" t="n">
        <f aca="false">F16+C16</f>
        <v>13170.75</v>
      </c>
      <c r="H16" s="74"/>
      <c r="I16" s="67"/>
      <c r="J16" s="72" t="s">
        <v>67</v>
      </c>
      <c r="K16" s="73" t="n">
        <v>963.22</v>
      </c>
      <c r="L16" s="73" t="n">
        <f aca="false">K16+G16</f>
        <v>14133.97</v>
      </c>
      <c r="M16" s="74"/>
      <c r="N16" s="67"/>
      <c r="O16" s="72" t="s">
        <v>68</v>
      </c>
      <c r="P16" s="73"/>
      <c r="Q16" s="73" t="n">
        <f aca="false">P16+L16</f>
        <v>14133.97</v>
      </c>
      <c r="R16" s="74"/>
      <c r="S16" s="67"/>
    </row>
    <row r="17" customFormat="false" ht="13.8" hidden="false" customHeight="false" outlineLevel="0" collapsed="false">
      <c r="B17" s="72" t="s">
        <v>69</v>
      </c>
      <c r="C17" s="62" t="n">
        <v>13170.75</v>
      </c>
      <c r="E17" s="72" t="s">
        <v>70</v>
      </c>
      <c r="F17" s="73" t="n">
        <f aca="false">$G$8</f>
        <v>0</v>
      </c>
      <c r="G17" s="73" t="n">
        <f aca="false">F17+C17</f>
        <v>13170.75</v>
      </c>
      <c r="H17" s="74"/>
      <c r="I17" s="67"/>
      <c r="J17" s="72" t="s">
        <v>70</v>
      </c>
      <c r="K17" s="73" t="n">
        <v>963.22</v>
      </c>
      <c r="L17" s="73" t="n">
        <f aca="false">K17+G17</f>
        <v>14133.97</v>
      </c>
      <c r="M17" s="74"/>
      <c r="N17" s="67"/>
      <c r="O17" s="72" t="s">
        <v>71</v>
      </c>
      <c r="P17" s="73"/>
      <c r="Q17" s="73" t="n">
        <f aca="false">P17+L17</f>
        <v>14133.97</v>
      </c>
      <c r="R17" s="74"/>
      <c r="S17" s="67"/>
    </row>
    <row r="18" customFormat="false" ht="13.8" hidden="false" customHeight="false" outlineLevel="0" collapsed="false">
      <c r="B18" s="72" t="s">
        <v>72</v>
      </c>
      <c r="C18" s="62" t="n">
        <v>13170.75</v>
      </c>
      <c r="E18" s="72" t="s">
        <v>73</v>
      </c>
      <c r="F18" s="73" t="n">
        <f aca="false">$G$8</f>
        <v>0</v>
      </c>
      <c r="G18" s="73" t="n">
        <f aca="false">F18+C18</f>
        <v>13170.75</v>
      </c>
      <c r="H18" s="74"/>
      <c r="I18" s="67"/>
      <c r="J18" s="72" t="s">
        <v>73</v>
      </c>
      <c r="K18" s="73" t="n">
        <v>963.22</v>
      </c>
      <c r="L18" s="73" t="n">
        <f aca="false">K18+G18</f>
        <v>14133.97</v>
      </c>
      <c r="M18" s="74"/>
      <c r="N18" s="67"/>
      <c r="O18" s="72" t="s">
        <v>74</v>
      </c>
      <c r="P18" s="73"/>
      <c r="Q18" s="73" t="n">
        <f aca="false">P18+L18</f>
        <v>14133.97</v>
      </c>
      <c r="R18" s="74"/>
      <c r="S18" s="67"/>
    </row>
    <row r="19" customFormat="false" ht="13.8" hidden="false" customHeight="false" outlineLevel="0" collapsed="false">
      <c r="B19" s="72" t="s">
        <v>75</v>
      </c>
      <c r="C19" s="62" t="n">
        <v>13170.75</v>
      </c>
      <c r="E19" s="72" t="s">
        <v>76</v>
      </c>
      <c r="F19" s="73" t="n">
        <f aca="false">$G$8</f>
        <v>0</v>
      </c>
      <c r="G19" s="73" t="n">
        <f aca="false">F19+C19</f>
        <v>13170.75</v>
      </c>
      <c r="H19" s="74"/>
      <c r="I19" s="67"/>
      <c r="J19" s="72" t="s">
        <v>76</v>
      </c>
      <c r="K19" s="73" t="n">
        <v>963.22</v>
      </c>
      <c r="L19" s="73" t="n">
        <f aca="false">K19+G19</f>
        <v>14133.97</v>
      </c>
      <c r="M19" s="74"/>
      <c r="N19" s="67"/>
      <c r="O19" s="72" t="s">
        <v>77</v>
      </c>
      <c r="P19" s="73"/>
      <c r="Q19" s="73" t="n">
        <f aca="false">P19+L19</f>
        <v>14133.97</v>
      </c>
      <c r="R19" s="74"/>
      <c r="S19" s="67"/>
    </row>
    <row r="20" customFormat="false" ht="13.8" hidden="false" customHeight="false" outlineLevel="0" collapsed="false">
      <c r="B20" s="72" t="s">
        <v>78</v>
      </c>
      <c r="C20" s="62" t="n">
        <v>13170.75</v>
      </c>
      <c r="E20" s="72" t="s">
        <v>79</v>
      </c>
      <c r="F20" s="73" t="n">
        <f aca="false">$G$8</f>
        <v>0</v>
      </c>
      <c r="G20" s="73" t="n">
        <f aca="false">F20+C20</f>
        <v>13170.75</v>
      </c>
      <c r="H20" s="74"/>
      <c r="I20" s="67"/>
      <c r="J20" s="72" t="s">
        <v>79</v>
      </c>
      <c r="K20" s="73" t="n">
        <v>963.22</v>
      </c>
      <c r="L20" s="73" t="n">
        <f aca="false">K20+G20</f>
        <v>14133.97</v>
      </c>
      <c r="M20" s="74"/>
      <c r="N20" s="67"/>
      <c r="O20" s="72" t="s">
        <v>80</v>
      </c>
      <c r="P20" s="73"/>
      <c r="Q20" s="73" t="n">
        <f aca="false">P20+L20</f>
        <v>14133.97</v>
      </c>
      <c r="R20" s="74"/>
      <c r="S20" s="67"/>
    </row>
    <row r="21" customFormat="false" ht="13.8" hidden="false" customHeight="false" outlineLevel="0" collapsed="false">
      <c r="B21" s="72" t="s">
        <v>81</v>
      </c>
      <c r="C21" s="62" t="n">
        <v>13170.75</v>
      </c>
      <c r="E21" s="72" t="s">
        <v>82</v>
      </c>
      <c r="F21" s="73" t="n">
        <f aca="false">$G$8</f>
        <v>0</v>
      </c>
      <c r="G21" s="73" t="n">
        <f aca="false">F21+C21</f>
        <v>13170.75</v>
      </c>
      <c r="H21" s="74"/>
      <c r="I21" s="67"/>
      <c r="J21" s="72" t="s">
        <v>82</v>
      </c>
      <c r="K21" s="73" t="n">
        <v>963.22</v>
      </c>
      <c r="L21" s="73" t="n">
        <f aca="false">K21+G21</f>
        <v>14133.97</v>
      </c>
      <c r="M21" s="74"/>
      <c r="N21" s="67"/>
      <c r="O21" s="72" t="s">
        <v>83</v>
      </c>
      <c r="P21" s="73"/>
      <c r="Q21" s="73" t="n">
        <f aca="false">P21+L21</f>
        <v>14133.97</v>
      </c>
      <c r="R21" s="74"/>
      <c r="S21" s="67"/>
    </row>
    <row r="22" customFormat="false" ht="13.8" hidden="false" customHeight="false" outlineLevel="0" collapsed="false">
      <c r="B22" s="72" t="s">
        <v>84</v>
      </c>
      <c r="C22" s="62" t="n">
        <v>13170.75</v>
      </c>
      <c r="E22" s="72" t="s">
        <v>85</v>
      </c>
      <c r="F22" s="73" t="n">
        <f aca="false">$G$8</f>
        <v>0</v>
      </c>
      <c r="G22" s="73" t="n">
        <f aca="false">F22+C22</f>
        <v>13170.75</v>
      </c>
      <c r="H22" s="74"/>
      <c r="I22" s="67"/>
      <c r="J22" s="72" t="s">
        <v>85</v>
      </c>
      <c r="K22" s="73" t="n">
        <v>963.22</v>
      </c>
      <c r="L22" s="73" t="n">
        <f aca="false">K22+G22</f>
        <v>14133.97</v>
      </c>
      <c r="M22" s="74"/>
      <c r="N22" s="67"/>
      <c r="O22" s="72" t="s">
        <v>86</v>
      </c>
      <c r="P22" s="73"/>
      <c r="Q22" s="73" t="n">
        <f aca="false">P22+L22</f>
        <v>14133.97</v>
      </c>
      <c r="R22" s="74"/>
      <c r="S22" s="67"/>
    </row>
    <row r="23" customFormat="false" ht="13.8" hidden="false" customHeight="false" outlineLevel="0" collapsed="false">
      <c r="I23" s="67"/>
      <c r="K23" s="74" t="n">
        <f aca="false">SUM(K11:K22)</f>
        <v>11558.64</v>
      </c>
      <c r="L23" s="74" t="n">
        <f aca="false">SUM(L11:L22)</f>
        <v>169607.64</v>
      </c>
      <c r="P23" s="74" t="n">
        <f aca="false">SUM(P11:P22)</f>
        <v>0</v>
      </c>
      <c r="Q23" s="74" t="n">
        <f aca="false">SUM(Q11:Q22)</f>
        <v>169607.64</v>
      </c>
    </row>
    <row r="24" customFormat="false" ht="13.8" hidden="false" customHeight="false" outlineLevel="0" collapsed="false">
      <c r="I24" s="67"/>
    </row>
    <row r="25" customFormat="false" ht="13.8" hidden="false" customHeight="false" outlineLevel="0" collapsed="false">
      <c r="I25" s="67"/>
    </row>
  </sheetData>
  <mergeCells count="20">
    <mergeCell ref="B4:D4"/>
    <mergeCell ref="E4:H4"/>
    <mergeCell ref="I4:I7"/>
    <mergeCell ref="J4:M4"/>
    <mergeCell ref="N4:N7"/>
    <mergeCell ref="O4:R4"/>
    <mergeCell ref="S4:S7"/>
    <mergeCell ref="B5:D5"/>
    <mergeCell ref="E5:H5"/>
    <mergeCell ref="J5:M5"/>
    <mergeCell ref="O5:R5"/>
    <mergeCell ref="B6:D6"/>
    <mergeCell ref="E6:H6"/>
    <mergeCell ref="J6:M6"/>
    <mergeCell ref="O6:R6"/>
    <mergeCell ref="B7:B8"/>
    <mergeCell ref="B9:C9"/>
    <mergeCell ref="E9:F9"/>
    <mergeCell ref="J9:K9"/>
    <mergeCell ref="O9:P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2021-06-24T14:23:45Z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