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PATINGA\"/>
    </mc:Choice>
  </mc:AlternateContent>
  <bookViews>
    <workbookView xWindow="0" yWindow="0" windowWidth="21600" windowHeight="9000" tabRatio="500" activeTab="2"/>
  </bookViews>
  <sheets>
    <sheet name="Resumo do Contrato" sheetId="1" r:id="rId1"/>
    <sheet name="Resumo por item" sheetId="2" r:id="rId2"/>
    <sheet name="Cronograma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9" i="3" l="1"/>
  <c r="V9" i="3"/>
  <c r="W9" i="3" s="1"/>
  <c r="S9" i="3"/>
  <c r="R9" i="3"/>
  <c r="N9" i="3"/>
  <c r="O9" i="3" s="1"/>
  <c r="P9" i="3" s="1"/>
  <c r="L9" i="3"/>
  <c r="J9" i="3"/>
  <c r="H9" i="3"/>
  <c r="F9" i="3"/>
  <c r="C9" i="3"/>
  <c r="B6" i="3"/>
  <c r="B5" i="3"/>
  <c r="E5" i="2"/>
  <c r="B2" i="2"/>
  <c r="H28" i="1"/>
  <c r="G28" i="1"/>
  <c r="E28" i="1"/>
  <c r="F4" i="1"/>
  <c r="F28" i="1" s="1"/>
  <c r="T9" i="3" l="1"/>
</calcChain>
</file>

<file path=xl/sharedStrings.xml><?xml version="1.0" encoding="utf-8"?>
<sst xmlns="http://schemas.openxmlformats.org/spreadsheetml/2006/main" count="77" uniqueCount="49">
  <si>
    <t>CONTRATO 18.2020.RER.IPR</t>
  </si>
  <si>
    <t>Tipo de alteração</t>
  </si>
  <si>
    <t>Prazo</t>
  </si>
  <si>
    <t>Valor Global</t>
  </si>
  <si>
    <t>Valor Mensal</t>
  </si>
  <si>
    <t>Acréscimos %</t>
  </si>
  <si>
    <t>Supressões %</t>
  </si>
  <si>
    <t>SEI Nº</t>
  </si>
  <si>
    <t>Valor inicial do Contrato</t>
  </si>
  <si>
    <t>11/12/2020 a 07/09/2021</t>
  </si>
  <si>
    <t>23208.003815/2020-71</t>
  </si>
  <si>
    <t>Aditivo 01/2021 – 04/06/2021</t>
  </si>
  <si>
    <t>Reequilíbrio oscilação mercado</t>
  </si>
  <si>
    <t>23208.001689/2021-00</t>
  </si>
  <si>
    <t>Aditivo 02/2021 – 18/08/2021</t>
  </si>
  <si>
    <t>Prorrogação</t>
  </si>
  <si>
    <t>08/09/2021 a 07/12/2021</t>
  </si>
  <si>
    <t>23717.000387/2021-66</t>
  </si>
  <si>
    <t>Aditivo 03/2021 – 16/09/2021</t>
  </si>
  <si>
    <t>Supressão</t>
  </si>
  <si>
    <t>23208.003015/2021-31</t>
  </si>
  <si>
    <t>Aditivo 04/2021 – 16/09/2021</t>
  </si>
  <si>
    <t>Acréscimo</t>
  </si>
  <si>
    <t>23208.003016/2021-86</t>
  </si>
  <si>
    <t>Valor Total</t>
  </si>
  <si>
    <t>ITEM</t>
  </si>
  <si>
    <t>DESCRIÇÃO DETALHADA</t>
  </si>
  <si>
    <t>VALOR MENSAL</t>
  </si>
  <si>
    <t>VALOR GLOBAL</t>
  </si>
  <si>
    <t>contratação de empresa especializada para execução das obras de adequação do ginásio do IFMG CAMPUS AVANÇADO IPATINGA</t>
  </si>
  <si>
    <t>TOTAL</t>
  </si>
  <si>
    <t>Aditivo 01/2021 – Reequilíbrio oscilação mercado</t>
  </si>
  <si>
    <t>Aditivo 02/2021 – Prorrogação</t>
  </si>
  <si>
    <t>Aditivo 03/2021 – Supressão</t>
  </si>
  <si>
    <t>Aditivo 04/2021 – Acréscimo</t>
  </si>
  <si>
    <t>somente do prazo, sem gerar novos valores</t>
  </si>
  <si>
    <t>08/09/2021 até 07/12/2021</t>
  </si>
  <si>
    <t>Novo valor global</t>
  </si>
  <si>
    <t>Diferença global</t>
  </si>
  <si>
    <t>Valor do termo</t>
  </si>
  <si>
    <t>Valor acumulado</t>
  </si>
  <si>
    <t>Cronograma das parcelas</t>
  </si>
  <si>
    <t>Parcela nº</t>
  </si>
  <si>
    <t>Valor Parcela</t>
  </si>
  <si>
    <t xml:space="preserve">1º </t>
  </si>
  <si>
    <t>1º</t>
  </si>
  <si>
    <t>Aditivo 05/2021 - 16/11/2021</t>
  </si>
  <si>
    <t>23208.003832/2021-90</t>
  </si>
  <si>
    <t>Aditivo 05/2021 – Acréscimo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</si>
</sst>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&quot;R$ &quot;* #,##0.00_-;&quot;-R$ &quot;* #,##0.00_-;_-&quot;R$ &quot;* \-??_-;_-@_-"/>
    <numFmt numFmtId="165" formatCode="d/m/yyyy"/>
    <numFmt numFmtId="166" formatCode="0.000"/>
    <numFmt numFmtId="167" formatCode="_-&quot;R$&quot;* #,##0.00_-;&quot;-R$&quot;* #,##0.00_-;_-&quot;R$&quot;* \-??_-;_-@_-"/>
    <numFmt numFmtId="168" formatCode="_-* #,##0.00_-;\-* #,##0.00_-;_-* \-??_-;_-@_-"/>
    <numFmt numFmtId="169" formatCode="dd/mm/yy;@"/>
    <numFmt numFmtId="170" formatCode="dd/mm/yy"/>
  </numFmts>
  <fonts count="13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0070C0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1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81D41A"/>
        <bgColor rgb="FF969696"/>
      </patternFill>
    </fill>
    <fill>
      <patternFill patternType="solid">
        <fgColor rgb="FF000000"/>
        <bgColor rgb="FF0033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164" fontId="12" fillId="0" borderId="0" applyBorder="0" applyProtection="0"/>
    <xf numFmtId="9" fontId="12" fillId="0" borderId="0" applyBorder="0" applyProtection="0"/>
    <xf numFmtId="0" fontId="8" fillId="0" borderId="0" applyBorder="0" applyProtection="0"/>
  </cellStyleXfs>
  <cellXfs count="72">
    <xf numFmtId="0" fontId="0" fillId="0" borderId="0" xfId="0"/>
    <xf numFmtId="0" fontId="11" fillId="6" borderId="2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170" fontId="9" fillId="4" borderId="2" xfId="0" applyNumberFormat="1" applyFont="1" applyFill="1" applyBorder="1" applyAlignment="1">
      <alignment horizontal="center" vertical="center"/>
    </xf>
    <xf numFmtId="170" fontId="9" fillId="2" borderId="2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64" fontId="1" fillId="0" borderId="1" xfId="1" applyFont="1" applyBorder="1" applyAlignment="1" applyProtection="1">
      <alignment vertical="center"/>
    </xf>
    <xf numFmtId="165" fontId="1" fillId="0" borderId="1" xfId="0" applyNumberFormat="1" applyFont="1" applyBorder="1" applyAlignment="1">
      <alignment vertical="center"/>
    </xf>
    <xf numFmtId="10" fontId="2" fillId="0" borderId="1" xfId="2" applyNumberFormat="1" applyFont="1" applyBorder="1" applyAlignment="1" applyProtection="1">
      <alignment horizontal="center" vertical="center"/>
    </xf>
    <xf numFmtId="10" fontId="3" fillId="0" borderId="1" xfId="2" applyNumberFormat="1" applyFont="1" applyBorder="1" applyAlignment="1" applyProtection="1">
      <alignment horizontal="center" vertical="center"/>
    </xf>
    <xf numFmtId="0" fontId="8" fillId="0" borderId="0" xfId="3" applyFont="1" applyBorder="1" applyAlignment="1" applyProtection="1"/>
    <xf numFmtId="164" fontId="1" fillId="0" borderId="0" xfId="1" applyFont="1" applyBorder="1" applyAlignment="1" applyProtection="1"/>
    <xf numFmtId="165" fontId="7" fillId="3" borderId="1" xfId="0" applyNumberFormat="1" applyFont="1" applyFill="1" applyBorder="1" applyAlignment="1">
      <alignment vertical="center"/>
    </xf>
    <xf numFmtId="164" fontId="1" fillId="0" borderId="1" xfId="1" applyFont="1" applyBorder="1" applyAlignment="1" applyProtection="1">
      <alignment vertical="center" wrapText="1"/>
    </xf>
    <xf numFmtId="0" fontId="1" fillId="0" borderId="1" xfId="0" applyFont="1" applyBorder="1" applyAlignment="1">
      <alignment vertical="center"/>
    </xf>
    <xf numFmtId="165" fontId="1" fillId="0" borderId="1" xfId="0" applyNumberFormat="1" applyFont="1" applyBorder="1" applyAlignment="1">
      <alignment vertical="center" wrapText="1"/>
    </xf>
    <xf numFmtId="166" fontId="1" fillId="0" borderId="0" xfId="0" applyNumberFormat="1" applyFont="1" applyBorder="1"/>
    <xf numFmtId="0" fontId="7" fillId="3" borderId="1" xfId="0" applyFont="1" applyFill="1" applyBorder="1" applyAlignment="1">
      <alignment horizontal="left" vertical="center"/>
    </xf>
    <xf numFmtId="164" fontId="1" fillId="2" borderId="1" xfId="1" applyFont="1" applyFill="1" applyBorder="1" applyAlignment="1" applyProtection="1">
      <alignment vertical="center"/>
    </xf>
    <xf numFmtId="10" fontId="2" fillId="2" borderId="1" xfId="2" applyNumberFormat="1" applyFont="1" applyFill="1" applyBorder="1" applyAlignment="1" applyProtection="1">
      <alignment horizontal="center" vertical="center"/>
    </xf>
    <xf numFmtId="10" fontId="3" fillId="2" borderId="1" xfId="1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1" fillId="0" borderId="0" xfId="0" applyNumberFormat="1" applyFont="1" applyBorder="1"/>
    <xf numFmtId="164" fontId="2" fillId="0" borderId="0" xfId="1" applyFont="1" applyBorder="1" applyAlignment="1" applyProtection="1"/>
    <xf numFmtId="164" fontId="3" fillId="0" borderId="0" xfId="1" applyFont="1" applyBorder="1" applyAlignment="1" applyProtection="1"/>
    <xf numFmtId="167" fontId="2" fillId="0" borderId="0" xfId="0" applyNumberFormat="1" applyFont="1"/>
    <xf numFmtId="10" fontId="1" fillId="0" borderId="0" xfId="2" applyNumberFormat="1" applyFont="1" applyBorder="1" applyAlignment="1" applyProtection="1"/>
    <xf numFmtId="167" fontId="1" fillId="0" borderId="0" xfId="0" applyNumberFormat="1" applyFont="1" applyBorder="1"/>
    <xf numFmtId="167" fontId="1" fillId="0" borderId="0" xfId="0" applyNumberFormat="1" applyFont="1"/>
    <xf numFmtId="168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ont="1" applyBorder="1" applyAlignment="1">
      <alignment wrapText="1"/>
    </xf>
    <xf numFmtId="168" fontId="0" fillId="0" borderId="1" xfId="0" applyNumberFormat="1" applyBorder="1"/>
    <xf numFmtId="168" fontId="9" fillId="0" borderId="1" xfId="0" applyNumberFormat="1" applyFont="1" applyBorder="1"/>
    <xf numFmtId="0" fontId="0" fillId="0" borderId="0" xfId="0" applyBorder="1"/>
    <xf numFmtId="169" fontId="0" fillId="0" borderId="0" xfId="0" applyNumberFormat="1" applyBorder="1"/>
    <xf numFmtId="0" fontId="0" fillId="4" borderId="2" xfId="0" applyFill="1" applyBorder="1"/>
    <xf numFmtId="0" fontId="0" fillId="5" borderId="2" xfId="0" applyFill="1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5" borderId="2" xfId="0" applyFont="1" applyFill="1" applyBorder="1" applyAlignment="1">
      <alignment vertical="center"/>
    </xf>
    <xf numFmtId="164" fontId="0" fillId="6" borderId="3" xfId="1" applyFont="1" applyFill="1" applyBorder="1" applyAlignment="1" applyProtection="1"/>
    <xf numFmtId="164" fontId="0" fillId="0" borderId="1" xfId="1" applyFont="1" applyBorder="1" applyAlignment="1" applyProtection="1"/>
    <xf numFmtId="0" fontId="0" fillId="0" borderId="2" xfId="0" applyBorder="1"/>
    <xf numFmtId="0" fontId="0" fillId="0" borderId="0" xfId="0" applyBorder="1" applyAlignment="1"/>
    <xf numFmtId="164" fontId="0" fillId="0" borderId="0" xfId="1" applyFont="1" applyBorder="1" applyAlignment="1" applyProtection="1"/>
    <xf numFmtId="164" fontId="9" fillId="0" borderId="1" xfId="1" applyFont="1" applyBorder="1" applyAlignment="1" applyProtection="1">
      <alignment horizontal="center" vertical="center"/>
    </xf>
    <xf numFmtId="164" fontId="9" fillId="0" borderId="1" xfId="1" applyFont="1" applyBorder="1" applyAlignment="1" applyProtection="1">
      <alignment horizontal="center" vertical="center" wrapText="1"/>
    </xf>
    <xf numFmtId="164" fontId="9" fillId="0" borderId="0" xfId="1" applyFont="1" applyBorder="1" applyAlignment="1" applyProtection="1">
      <alignment horizontal="center" vertical="center"/>
    </xf>
    <xf numFmtId="164" fontId="0" fillId="0" borderId="2" xfId="1" applyFont="1" applyBorder="1" applyAlignment="1" applyProtection="1">
      <alignment horizontal="center"/>
    </xf>
    <xf numFmtId="164" fontId="0" fillId="0" borderId="2" xfId="1" applyFont="1" applyBorder="1" applyAlignment="1" applyProtection="1"/>
    <xf numFmtId="164" fontId="0" fillId="0" borderId="1" xfId="1" applyFont="1" applyBorder="1" applyAlignment="1" applyProtection="1">
      <alignment horizontal="center" vertical="center"/>
    </xf>
    <xf numFmtId="165" fontId="0" fillId="0" borderId="2" xfId="0" applyNumberFormat="1" applyBorder="1"/>
    <xf numFmtId="0" fontId="8" fillId="0" borderId="0" xfId="3" applyFont="1" applyFill="1" applyBorder="1" applyAlignment="1" applyProtection="1"/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</xdr:row>
      <xdr:rowOff>0</xdr:rowOff>
    </xdr:from>
    <xdr:to>
      <xdr:col>8</xdr:col>
      <xdr:colOff>152400</xdr:colOff>
      <xdr:row>8</xdr:row>
      <xdr:rowOff>152400</xdr:rowOff>
    </xdr:to>
    <xdr:pic>
      <xdr:nvPicPr>
        <xdr:cNvPr id="2" name="icon1143904" descr="https://sei.ifmg.edu.br/sei/imagens/procedimento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533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34"/>
  <sheetViews>
    <sheetView showGridLines="0" zoomScaleNormal="100" workbookViewId="0">
      <selection activeCell="I10" sqref="I10"/>
    </sheetView>
  </sheetViews>
  <sheetFormatPr defaultColWidth="9.140625" defaultRowHeight="15" x14ac:dyDescent="0.25"/>
  <cols>
    <col min="1" max="1" width="3.85546875" style="13" customWidth="1"/>
    <col min="2" max="2" width="37.7109375" style="13" customWidth="1"/>
    <col min="3" max="3" width="26.7109375" style="13" customWidth="1"/>
    <col min="4" max="4" width="24.5703125" style="13" customWidth="1"/>
    <col min="5" max="5" width="21" style="13" customWidth="1"/>
    <col min="6" max="6" width="21" style="13" hidden="1" customWidth="1"/>
    <col min="7" max="7" width="14.28515625" style="14" customWidth="1"/>
    <col min="8" max="8" width="14.140625" style="15" customWidth="1"/>
    <col min="9" max="9" width="20.42578125" style="13" customWidth="1"/>
    <col min="10" max="10" width="17" style="16" customWidth="1"/>
    <col min="11" max="11" width="13.7109375" style="16" customWidth="1"/>
    <col min="12" max="12" width="9.140625" style="13"/>
    <col min="13" max="13" width="17" style="13" customWidth="1"/>
    <col min="14" max="1024" width="9.140625" style="13"/>
  </cols>
  <sheetData>
    <row r="3" spans="2:11" ht="15.75" x14ac:dyDescent="0.25">
      <c r="B3" s="17" t="s">
        <v>0</v>
      </c>
      <c r="C3" s="18" t="s">
        <v>1</v>
      </c>
      <c r="D3" s="18" t="s">
        <v>2</v>
      </c>
      <c r="E3" s="18" t="s">
        <v>3</v>
      </c>
      <c r="F3" s="18" t="s">
        <v>4</v>
      </c>
      <c r="G3" s="19" t="s">
        <v>5</v>
      </c>
      <c r="H3" s="20" t="s">
        <v>6</v>
      </c>
      <c r="I3" s="18" t="s">
        <v>7</v>
      </c>
      <c r="J3" s="12"/>
      <c r="K3" s="12"/>
    </row>
    <row r="4" spans="2:11" x14ac:dyDescent="0.25">
      <c r="B4" s="21" t="s">
        <v>8</v>
      </c>
      <c r="C4" s="22"/>
      <c r="D4" s="23" t="s">
        <v>9</v>
      </c>
      <c r="E4" s="22">
        <v>1326715.81</v>
      </c>
      <c r="F4" s="22">
        <f>E4/12</f>
        <v>110559.65083333333</v>
      </c>
      <c r="G4" s="24"/>
      <c r="H4" s="25"/>
      <c r="I4" s="26" t="s">
        <v>10</v>
      </c>
      <c r="J4" s="27"/>
    </row>
    <row r="5" spans="2:11" x14ac:dyDescent="0.25">
      <c r="B5" s="28" t="s">
        <v>11</v>
      </c>
      <c r="C5" s="22" t="s">
        <v>12</v>
      </c>
      <c r="D5" s="23"/>
      <c r="E5" s="22">
        <v>284887.99</v>
      </c>
      <c r="F5" s="22"/>
      <c r="G5" s="24"/>
      <c r="H5" s="25"/>
      <c r="I5" s="26" t="s">
        <v>13</v>
      </c>
      <c r="J5" s="27"/>
    </row>
    <row r="6" spans="2:11" x14ac:dyDescent="0.25">
      <c r="B6" s="28" t="s">
        <v>14</v>
      </c>
      <c r="C6" s="22" t="s">
        <v>15</v>
      </c>
      <c r="D6" s="23" t="s">
        <v>16</v>
      </c>
      <c r="E6" s="22"/>
      <c r="F6" s="22"/>
      <c r="G6" s="24"/>
      <c r="H6" s="25"/>
      <c r="I6" s="26" t="s">
        <v>17</v>
      </c>
      <c r="J6" s="27"/>
    </row>
    <row r="7" spans="2:11" x14ac:dyDescent="0.25">
      <c r="B7" s="21" t="s">
        <v>18</v>
      </c>
      <c r="C7" s="22" t="s">
        <v>19</v>
      </c>
      <c r="D7" s="23"/>
      <c r="E7" s="22">
        <v>-60507.58</v>
      </c>
      <c r="F7" s="22"/>
      <c r="G7" s="24"/>
      <c r="H7" s="25">
        <v>3.7499999999999999E-2</v>
      </c>
      <c r="I7" s="23" t="s">
        <v>20</v>
      </c>
      <c r="J7" s="27"/>
    </row>
    <row r="8" spans="2:11" x14ac:dyDescent="0.25">
      <c r="B8" s="21" t="s">
        <v>21</v>
      </c>
      <c r="C8" s="29" t="s">
        <v>22</v>
      </c>
      <c r="D8" s="30"/>
      <c r="E8" s="22">
        <v>319935.21000000002</v>
      </c>
      <c r="F8" s="22"/>
      <c r="G8" s="24">
        <v>0.19850000000000001</v>
      </c>
      <c r="H8" s="25"/>
      <c r="I8" s="30" t="s">
        <v>23</v>
      </c>
      <c r="J8" s="27"/>
    </row>
    <row r="9" spans="2:11" x14ac:dyDescent="0.25">
      <c r="B9" s="21" t="s">
        <v>46</v>
      </c>
      <c r="C9" s="29" t="s">
        <v>22</v>
      </c>
      <c r="D9" s="30"/>
      <c r="E9" s="22">
        <v>26867.62</v>
      </c>
      <c r="F9" s="22"/>
      <c r="G9" s="24">
        <v>1.67E-2</v>
      </c>
      <c r="H9" s="25"/>
      <c r="I9" s="71" t="s">
        <v>47</v>
      </c>
      <c r="J9" s="27"/>
    </row>
    <row r="10" spans="2:11" x14ac:dyDescent="0.25">
      <c r="B10" s="21"/>
      <c r="C10" s="29"/>
      <c r="D10" s="30"/>
      <c r="E10" s="22"/>
      <c r="F10" s="22"/>
      <c r="G10" s="24"/>
      <c r="H10" s="25"/>
      <c r="I10" s="30"/>
      <c r="J10" s="27"/>
    </row>
    <row r="11" spans="2:11" x14ac:dyDescent="0.25">
      <c r="B11" s="28"/>
      <c r="C11" s="29"/>
      <c r="D11" s="30"/>
      <c r="E11" s="22"/>
      <c r="F11" s="22"/>
      <c r="G11" s="24"/>
      <c r="H11" s="25"/>
      <c r="I11" s="30"/>
      <c r="J11" s="27"/>
    </row>
    <row r="12" spans="2:11" x14ac:dyDescent="0.25">
      <c r="B12" s="21"/>
      <c r="C12" s="22"/>
      <c r="D12" s="30"/>
      <c r="E12" s="22"/>
      <c r="F12" s="22"/>
      <c r="G12" s="24"/>
      <c r="H12" s="25"/>
      <c r="I12" s="30"/>
      <c r="J12" s="27"/>
    </row>
    <row r="13" spans="2:11" x14ac:dyDescent="0.25">
      <c r="B13" s="21"/>
      <c r="C13" s="22"/>
      <c r="D13" s="30"/>
      <c r="E13" s="22"/>
      <c r="F13" s="22"/>
      <c r="G13" s="24"/>
      <c r="H13" s="25"/>
      <c r="I13" s="30"/>
      <c r="J13" s="27"/>
    </row>
    <row r="14" spans="2:11" x14ac:dyDescent="0.25">
      <c r="B14" s="21"/>
      <c r="C14" s="22"/>
      <c r="D14" s="30"/>
      <c r="E14" s="22"/>
      <c r="F14" s="22"/>
      <c r="G14" s="24"/>
      <c r="H14" s="25"/>
      <c r="I14" s="30"/>
      <c r="J14" s="27"/>
    </row>
    <row r="15" spans="2:11" x14ac:dyDescent="0.25">
      <c r="B15" s="21"/>
      <c r="C15" s="22"/>
      <c r="D15" s="23"/>
      <c r="E15" s="22"/>
      <c r="F15" s="22"/>
      <c r="G15" s="24"/>
      <c r="H15" s="25"/>
      <c r="I15" s="23"/>
      <c r="J15" s="27"/>
    </row>
    <row r="16" spans="2:11" x14ac:dyDescent="0.25">
      <c r="B16" s="21"/>
      <c r="C16" s="22"/>
      <c r="D16" s="23"/>
      <c r="E16" s="22"/>
      <c r="F16" s="22"/>
      <c r="G16" s="24"/>
      <c r="H16" s="25"/>
      <c r="I16" s="31"/>
      <c r="J16" s="27"/>
    </row>
    <row r="17" spans="2:11" x14ac:dyDescent="0.25">
      <c r="B17" s="21"/>
      <c r="C17" s="22"/>
      <c r="D17" s="23"/>
      <c r="E17" s="22"/>
      <c r="F17" s="22"/>
      <c r="G17" s="24"/>
      <c r="H17" s="25"/>
      <c r="I17" s="23"/>
      <c r="J17" s="27"/>
    </row>
    <row r="18" spans="2:11" x14ac:dyDescent="0.25">
      <c r="B18" s="21"/>
      <c r="C18" s="22"/>
      <c r="D18" s="30"/>
      <c r="E18" s="22"/>
      <c r="F18" s="22"/>
      <c r="G18" s="24"/>
      <c r="H18" s="25"/>
      <c r="I18" s="30"/>
      <c r="J18" s="27"/>
    </row>
    <row r="19" spans="2:11" x14ac:dyDescent="0.25">
      <c r="B19" s="21"/>
      <c r="C19" s="22"/>
      <c r="D19" s="30"/>
      <c r="E19" s="22"/>
      <c r="F19" s="22"/>
      <c r="G19" s="24"/>
      <c r="H19" s="25"/>
      <c r="I19" s="30"/>
      <c r="J19" s="27"/>
    </row>
    <row r="20" spans="2:11" x14ac:dyDescent="0.25">
      <c r="B20" s="21"/>
      <c r="C20" s="22"/>
      <c r="D20" s="30"/>
      <c r="E20" s="22"/>
      <c r="F20" s="22"/>
      <c r="G20" s="24"/>
      <c r="H20" s="25"/>
      <c r="I20" s="30"/>
      <c r="J20" s="27"/>
      <c r="K20" s="32"/>
    </row>
    <row r="21" spans="2:11" x14ac:dyDescent="0.25">
      <c r="B21" s="21"/>
      <c r="C21" s="22"/>
      <c r="D21" s="30"/>
      <c r="E21" s="22"/>
      <c r="F21" s="22"/>
      <c r="G21" s="24"/>
      <c r="H21" s="25"/>
      <c r="I21" s="30"/>
      <c r="J21" s="27"/>
      <c r="K21" s="32"/>
    </row>
    <row r="22" spans="2:11" x14ac:dyDescent="0.25">
      <c r="B22" s="21"/>
      <c r="C22" s="22"/>
      <c r="D22" s="30"/>
      <c r="E22" s="22"/>
      <c r="F22" s="22"/>
      <c r="G22" s="24"/>
      <c r="H22" s="25"/>
      <c r="I22" s="30"/>
      <c r="J22" s="27"/>
      <c r="K22" s="32"/>
    </row>
    <row r="23" spans="2:11" x14ac:dyDescent="0.25">
      <c r="B23" s="21"/>
      <c r="C23" s="22"/>
      <c r="D23" s="30"/>
      <c r="E23" s="22"/>
      <c r="F23" s="22"/>
      <c r="G23" s="24"/>
      <c r="H23" s="25"/>
      <c r="I23" s="30"/>
      <c r="J23" s="27"/>
      <c r="K23" s="32"/>
    </row>
    <row r="24" spans="2:11" x14ac:dyDescent="0.25">
      <c r="B24" s="21"/>
      <c r="C24" s="22"/>
      <c r="D24" s="30"/>
      <c r="E24" s="22"/>
      <c r="F24" s="22"/>
      <c r="G24" s="24"/>
      <c r="H24" s="25"/>
      <c r="I24" s="30"/>
      <c r="J24" s="27"/>
      <c r="K24" s="32"/>
    </row>
    <row r="25" spans="2:11" x14ac:dyDescent="0.25">
      <c r="B25" s="21"/>
      <c r="C25" s="22"/>
      <c r="D25" s="30"/>
      <c r="E25" s="22"/>
      <c r="F25" s="22"/>
      <c r="G25" s="24"/>
      <c r="H25" s="25"/>
      <c r="I25" s="30"/>
      <c r="J25" s="27"/>
      <c r="K25" s="32"/>
    </row>
    <row r="26" spans="2:11" x14ac:dyDescent="0.25">
      <c r="B26" s="21"/>
      <c r="C26" s="22"/>
      <c r="D26" s="30"/>
      <c r="E26" s="22"/>
      <c r="F26" s="22"/>
      <c r="G26" s="24"/>
      <c r="H26" s="25"/>
      <c r="I26" s="30"/>
      <c r="J26" s="27"/>
      <c r="K26" s="32"/>
    </row>
    <row r="27" spans="2:11" x14ac:dyDescent="0.25">
      <c r="B27" s="33"/>
      <c r="C27" s="29"/>
      <c r="D27" s="30"/>
      <c r="E27" s="22"/>
      <c r="F27" s="22"/>
      <c r="G27" s="24"/>
      <c r="H27" s="25"/>
      <c r="I27" s="30"/>
      <c r="J27" s="27"/>
      <c r="K27" s="32"/>
    </row>
    <row r="28" spans="2:11" x14ac:dyDescent="0.25">
      <c r="B28" s="11" t="s">
        <v>24</v>
      </c>
      <c r="C28" s="11"/>
      <c r="D28" s="11"/>
      <c r="E28" s="34">
        <f>SUM(E4:E27)</f>
        <v>1897899.05</v>
      </c>
      <c r="F28" s="34">
        <f>SUM(F4:F27)</f>
        <v>110559.65083333333</v>
      </c>
      <c r="G28" s="35">
        <f>SUM(G4:G27)</f>
        <v>0.2152</v>
      </c>
      <c r="H28" s="36">
        <f>SUM(H4:H27)</f>
        <v>3.7499999999999999E-2</v>
      </c>
      <c r="I28" s="37"/>
      <c r="J28" s="38"/>
    </row>
    <row r="29" spans="2:11" x14ac:dyDescent="0.25">
      <c r="C29" s="27"/>
      <c r="E29" s="27"/>
      <c r="F29" s="27"/>
      <c r="G29" s="39"/>
      <c r="H29" s="40"/>
    </row>
    <row r="30" spans="2:11" x14ac:dyDescent="0.25">
      <c r="E30" s="27"/>
      <c r="F30" s="27"/>
      <c r="G30" s="41"/>
    </row>
    <row r="31" spans="2:11" x14ac:dyDescent="0.25">
      <c r="E31" s="42"/>
      <c r="F31" s="42"/>
      <c r="G31" s="41"/>
      <c r="J31" s="43"/>
    </row>
    <row r="32" spans="2:11" x14ac:dyDescent="0.25">
      <c r="G32" s="41"/>
    </row>
    <row r="33" spans="5:7" x14ac:dyDescent="0.25">
      <c r="E33" s="44"/>
      <c r="F33" s="44"/>
      <c r="G33" s="41"/>
    </row>
    <row r="34" spans="5:7" x14ac:dyDescent="0.25">
      <c r="G34" s="41"/>
    </row>
  </sheetData>
  <mergeCells count="2">
    <mergeCell ref="J3:K3"/>
    <mergeCell ref="B28:D28"/>
  </mergeCells>
  <conditionalFormatting sqref="C3:C17 C19:C21 C29:C1048576">
    <cfRule type="containsText" dxfId="9" priority="2" operator="containsText" text="acréscimo">
      <formula>NOT(ISERROR(SEARCH("acréscimo",C3)))</formula>
    </cfRule>
    <cfRule type="containsText" dxfId="8" priority="3" operator="containsText" text="supressão">
      <formula>NOT(ISERROR(SEARCH("supressão",C3)))</formula>
    </cfRule>
  </conditionalFormatting>
  <conditionalFormatting sqref="C18">
    <cfRule type="containsText" dxfId="7" priority="4" operator="containsText" text="acréscimo">
      <formula>NOT(ISERROR(SEARCH("acréscimo",C18)))</formula>
    </cfRule>
    <cfRule type="containsText" dxfId="6" priority="5" operator="containsText" text="supressão">
      <formula>NOT(ISERROR(SEARCH("supressão",C18)))</formula>
    </cfRule>
  </conditionalFormatting>
  <conditionalFormatting sqref="C22">
    <cfRule type="containsText" dxfId="5" priority="6" operator="containsText" text="acréscimo">
      <formula>NOT(ISERROR(SEARCH("acréscimo",C22)))</formula>
    </cfRule>
    <cfRule type="containsText" dxfId="4" priority="7" operator="containsText" text="supressão">
      <formula>NOT(ISERROR(SEARCH("supressão",C22)))</formula>
    </cfRule>
  </conditionalFormatting>
  <conditionalFormatting sqref="C23">
    <cfRule type="containsText" dxfId="3" priority="8" operator="containsText" text="acréscimo">
      <formula>NOT(ISERROR(SEARCH("acréscimo",C23)))</formula>
    </cfRule>
    <cfRule type="containsText" dxfId="2" priority="9" operator="containsText" text="supressão">
      <formula>NOT(ISERROR(SEARCH("supressão",C23)))</formula>
    </cfRule>
  </conditionalFormatting>
  <conditionalFormatting sqref="C24:C27">
    <cfRule type="containsText" dxfId="1" priority="10" operator="containsText" text="acréscimo">
      <formula>NOT(ISERROR(SEARCH("acréscimo",C24)))</formula>
    </cfRule>
    <cfRule type="containsText" dxfId="0" priority="11" operator="containsText" text="supressão">
      <formula>NOT(ISERROR(SEARCH("supressão",C24)))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showGridLines="0" zoomScale="110" zoomScaleNormal="110" workbookViewId="0">
      <selection activeCell="E20" sqref="E20"/>
    </sheetView>
  </sheetViews>
  <sheetFormatPr defaultColWidth="8.5703125" defaultRowHeight="15" x14ac:dyDescent="0.25"/>
  <cols>
    <col min="1" max="1" width="2.42578125" customWidth="1"/>
    <col min="3" max="3" width="66.5703125" customWidth="1"/>
    <col min="4" max="4" width="16.28515625" hidden="1" customWidth="1"/>
    <col min="5" max="5" width="20.140625" customWidth="1"/>
    <col min="6" max="6" width="19" style="45" customWidth="1"/>
    <col min="7" max="8" width="22.140625" customWidth="1"/>
  </cols>
  <sheetData>
    <row r="2" spans="2:5" x14ac:dyDescent="0.25">
      <c r="B2" s="10" t="str">
        <f>'Resumo do Contrato'!B3</f>
        <v>CONTRATO 18.2020.RER.IPR</v>
      </c>
      <c r="C2" s="10"/>
      <c r="D2" s="10"/>
      <c r="E2" s="10"/>
    </row>
    <row r="3" spans="2:5" x14ac:dyDescent="0.25">
      <c r="B3" s="46" t="s">
        <v>25</v>
      </c>
      <c r="C3" s="46" t="s">
        <v>26</v>
      </c>
      <c r="D3" s="46" t="s">
        <v>27</v>
      </c>
      <c r="E3" s="46" t="s">
        <v>28</v>
      </c>
    </row>
    <row r="4" spans="2:5" ht="30" x14ac:dyDescent="0.25">
      <c r="B4" s="47">
        <v>1</v>
      </c>
      <c r="C4" s="48" t="s">
        <v>29</v>
      </c>
      <c r="D4" s="49">
        <v>1262.5</v>
      </c>
      <c r="E4" s="49">
        <v>1326715.81</v>
      </c>
    </row>
    <row r="5" spans="2:5" x14ac:dyDescent="0.25">
      <c r="B5" s="9" t="s">
        <v>30</v>
      </c>
      <c r="C5" s="9"/>
      <c r="D5" s="9"/>
      <c r="E5" s="50">
        <f>SUM(E4:E4)</f>
        <v>1326715.81</v>
      </c>
    </row>
  </sheetData>
  <mergeCells count="2">
    <mergeCell ref="B2:E2"/>
    <mergeCell ref="B5:D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"/>
  <sheetViews>
    <sheetView showGridLines="0" tabSelected="1" topLeftCell="O1" zoomScaleNormal="100" workbookViewId="0">
      <selection activeCell="X11" sqref="X11"/>
    </sheetView>
  </sheetViews>
  <sheetFormatPr defaultColWidth="9.140625" defaultRowHeight="15" x14ac:dyDescent="0.25"/>
  <cols>
    <col min="1" max="1" width="4.140625" style="51" customWidth="1"/>
    <col min="2" max="2" width="11.42578125" style="51" customWidth="1"/>
    <col min="3" max="3" width="17.85546875" style="51" customWidth="1"/>
    <col min="4" max="4" width="19.140625" style="51" customWidth="1"/>
    <col min="5" max="5" width="17.42578125" style="51" customWidth="1"/>
    <col min="6" max="6" width="16.42578125" style="51" customWidth="1"/>
    <col min="7" max="7" width="14.85546875" style="51" customWidth="1"/>
    <col min="8" max="8" width="16.85546875" style="51" customWidth="1"/>
    <col min="9" max="9" width="17.42578125" style="51" customWidth="1"/>
    <col min="10" max="10" width="16.42578125" style="51" customWidth="1"/>
    <col min="11" max="11" width="14.85546875" style="51" customWidth="1"/>
    <col min="12" max="12" width="16.85546875" style="51" customWidth="1"/>
    <col min="13" max="13" width="17.42578125" style="51" customWidth="1"/>
    <col min="14" max="14" width="16.42578125" style="51" customWidth="1"/>
    <col min="15" max="15" width="14.85546875" style="51" customWidth="1"/>
    <col min="16" max="16" width="16.85546875" style="51" customWidth="1"/>
    <col min="17" max="17" width="17.42578125" style="51" customWidth="1"/>
    <col min="18" max="18" width="16.42578125" style="51" customWidth="1"/>
    <col min="19" max="19" width="14.85546875" style="51" customWidth="1"/>
    <col min="20" max="20" width="16.85546875" style="51" customWidth="1"/>
    <col min="21" max="21" width="17.42578125" style="51" customWidth="1"/>
    <col min="22" max="22" width="16.42578125" style="51" customWidth="1"/>
    <col min="23" max="23" width="14.85546875" style="51" customWidth="1"/>
    <col min="24" max="24" width="16.85546875" style="51" customWidth="1"/>
    <col min="25" max="1023" width="9.140625" style="51"/>
  </cols>
  <sheetData>
    <row r="1" spans="2:1024" s="52" customFormat="1" x14ac:dyDescent="0.25">
      <c r="AMJ1"/>
    </row>
    <row r="2" spans="2:1024" s="52" customFormat="1" x14ac:dyDescent="0.25">
      <c r="AMJ2"/>
    </row>
    <row r="5" spans="2:1024" x14ac:dyDescent="0.25">
      <c r="B5" s="10" t="str">
        <f>'Resumo do Contrato'!B3</f>
        <v>CONTRATO 18.2020.RER.IPR</v>
      </c>
      <c r="C5" s="10"/>
      <c r="D5" s="10"/>
      <c r="E5" s="8" t="s">
        <v>31</v>
      </c>
      <c r="F5" s="8"/>
      <c r="G5" s="8"/>
      <c r="H5" s="8"/>
      <c r="I5" s="7" t="s">
        <v>32</v>
      </c>
      <c r="J5" s="7"/>
      <c r="K5" s="7"/>
      <c r="L5" s="7"/>
      <c r="M5" s="8" t="s">
        <v>33</v>
      </c>
      <c r="N5" s="8"/>
      <c r="O5" s="8"/>
      <c r="P5" s="8"/>
      <c r="Q5" s="8" t="s">
        <v>34</v>
      </c>
      <c r="R5" s="8"/>
      <c r="S5" s="8"/>
      <c r="T5" s="8"/>
      <c r="U5" s="8" t="s">
        <v>48</v>
      </c>
      <c r="V5" s="8"/>
      <c r="W5" s="8"/>
      <c r="X5" s="8"/>
    </row>
    <row r="6" spans="2:1024" x14ac:dyDescent="0.25">
      <c r="B6" s="6" t="str">
        <f>'Resumo do Contrato'!D4</f>
        <v>11/12/2020 a 07/09/2021</v>
      </c>
      <c r="C6" s="6"/>
      <c r="D6" s="6"/>
      <c r="E6" s="53"/>
      <c r="F6" s="53"/>
      <c r="G6" s="53"/>
      <c r="H6" s="54"/>
      <c r="I6" s="7" t="s">
        <v>35</v>
      </c>
      <c r="J6" s="7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2:1024" x14ac:dyDescent="0.25">
      <c r="B7" s="10"/>
      <c r="C7" s="10"/>
      <c r="D7" s="10"/>
      <c r="E7" s="53"/>
      <c r="F7" s="53"/>
      <c r="G7" s="53"/>
      <c r="H7" s="54"/>
      <c r="I7" s="5" t="s">
        <v>36</v>
      </c>
      <c r="J7" s="5"/>
      <c r="K7" s="5"/>
      <c r="L7" s="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1024" s="55" customFormat="1" x14ac:dyDescent="0.25">
      <c r="B8" s="3"/>
      <c r="C8" s="56" t="s">
        <v>4</v>
      </c>
      <c r="D8" s="56" t="s">
        <v>3</v>
      </c>
      <c r="E8" s="57" t="s">
        <v>37</v>
      </c>
      <c r="F8" s="57" t="s">
        <v>38</v>
      </c>
      <c r="G8" s="57" t="s">
        <v>39</v>
      </c>
      <c r="H8" s="58" t="s">
        <v>40</v>
      </c>
      <c r="I8" s="57" t="s">
        <v>37</v>
      </c>
      <c r="J8" s="57" t="s">
        <v>38</v>
      </c>
      <c r="K8" s="57" t="s">
        <v>39</v>
      </c>
      <c r="L8" s="58" t="s">
        <v>40</v>
      </c>
      <c r="M8" s="57" t="s">
        <v>37</v>
      </c>
      <c r="N8" s="57" t="s">
        <v>38</v>
      </c>
      <c r="O8" s="57" t="s">
        <v>39</v>
      </c>
      <c r="P8" s="58" t="s">
        <v>40</v>
      </c>
      <c r="Q8" s="57" t="s">
        <v>37</v>
      </c>
      <c r="R8" s="57" t="s">
        <v>38</v>
      </c>
      <c r="S8" s="57" t="s">
        <v>39</v>
      </c>
      <c r="T8" s="58" t="s">
        <v>40</v>
      </c>
      <c r="U8" s="57" t="s">
        <v>37</v>
      </c>
      <c r="V8" s="57" t="s">
        <v>38</v>
      </c>
      <c r="W8" s="57" t="s">
        <v>39</v>
      </c>
      <c r="X8" s="58" t="s">
        <v>40</v>
      </c>
      <c r="AMJ8"/>
    </row>
    <row r="9" spans="2:1024" x14ac:dyDescent="0.25">
      <c r="B9" s="3"/>
      <c r="C9" s="59">
        <f>D9/12</f>
        <v>110559.65083333333</v>
      </c>
      <c r="D9" s="60">
        <v>1326715.81</v>
      </c>
      <c r="E9" s="61">
        <v>1611603.8</v>
      </c>
      <c r="F9" s="61">
        <f>E9-D9</f>
        <v>284887.99</v>
      </c>
      <c r="G9" s="61">
        <v>284887.99</v>
      </c>
      <c r="H9" s="61">
        <f>G9+D9</f>
        <v>1611603.8</v>
      </c>
      <c r="I9" s="61">
        <v>1611603.8</v>
      </c>
      <c r="J9" s="61">
        <f>I9-H9</f>
        <v>0</v>
      </c>
      <c r="K9" s="61">
        <v>0</v>
      </c>
      <c r="L9" s="61">
        <f>K9+H9</f>
        <v>1611603.8</v>
      </c>
      <c r="M9" s="61">
        <v>1551096.21</v>
      </c>
      <c r="N9" s="61">
        <f>M9-I9</f>
        <v>-60507.590000000084</v>
      </c>
      <c r="O9" s="61">
        <f>N9</f>
        <v>-60507.590000000084</v>
      </c>
      <c r="P9" s="61">
        <f>O9+L9</f>
        <v>1551096.21</v>
      </c>
      <c r="Q9" s="61">
        <v>1871031.42</v>
      </c>
      <c r="R9" s="61">
        <f>Q9-M9</f>
        <v>319935.20999999996</v>
      </c>
      <c r="S9" s="61">
        <f>R9</f>
        <v>319935.20999999996</v>
      </c>
      <c r="T9" s="61">
        <f>S9+P9</f>
        <v>1871031.42</v>
      </c>
      <c r="U9" s="61">
        <v>1897899.04</v>
      </c>
      <c r="V9" s="61">
        <f>U9-Q9</f>
        <v>26867.620000000112</v>
      </c>
      <c r="W9" s="61">
        <f>V9</f>
        <v>26867.620000000112</v>
      </c>
      <c r="X9" s="61">
        <f>W9+T9</f>
        <v>1897899.04</v>
      </c>
    </row>
    <row r="10" spans="2:1024" x14ac:dyDescent="0.25">
      <c r="B10" s="2" t="s">
        <v>41</v>
      </c>
      <c r="C10" s="2"/>
      <c r="D10" s="62"/>
      <c r="E10" s="1" t="s">
        <v>41</v>
      </c>
      <c r="F10" s="1"/>
      <c r="G10" s="61"/>
      <c r="H10" s="61"/>
      <c r="I10" s="1" t="s">
        <v>41</v>
      </c>
      <c r="J10" s="1"/>
      <c r="K10" s="61"/>
      <c r="L10" s="61"/>
      <c r="M10" s="1" t="s">
        <v>41</v>
      </c>
      <c r="N10" s="1"/>
      <c r="O10" s="61"/>
      <c r="P10" s="61"/>
      <c r="Q10" s="1" t="s">
        <v>41</v>
      </c>
      <c r="R10" s="1"/>
      <c r="S10" s="61"/>
      <c r="T10" s="61"/>
      <c r="U10" s="1" t="s">
        <v>41</v>
      </c>
      <c r="V10" s="1"/>
      <c r="W10" s="61"/>
      <c r="X10" s="61"/>
    </row>
    <row r="11" spans="2:1024" s="63" customFormat="1" x14ac:dyDescent="0.25">
      <c r="B11" s="64" t="s">
        <v>42</v>
      </c>
      <c r="C11" s="65" t="s">
        <v>43</v>
      </c>
      <c r="D11" s="66"/>
      <c r="E11" s="67" t="s">
        <v>44</v>
      </c>
      <c r="F11" s="68">
        <v>1611603.8</v>
      </c>
      <c r="G11" s="68"/>
      <c r="H11" s="68"/>
      <c r="I11" s="67" t="s">
        <v>44</v>
      </c>
      <c r="J11" s="68">
        <v>1611603.8</v>
      </c>
      <c r="K11" s="68"/>
      <c r="L11" s="68"/>
      <c r="M11" s="67" t="s">
        <v>44</v>
      </c>
      <c r="N11" s="68">
        <v>1551096.21</v>
      </c>
      <c r="O11" s="68"/>
      <c r="P11" s="68"/>
      <c r="Q11" s="67" t="s">
        <v>44</v>
      </c>
      <c r="R11" s="68">
        <v>1871031.42</v>
      </c>
      <c r="S11" s="68"/>
      <c r="T11" s="68"/>
      <c r="U11" s="67" t="s">
        <v>44</v>
      </c>
      <c r="V11" s="68">
        <v>1897899.04</v>
      </c>
      <c r="W11" s="68"/>
      <c r="X11" s="68"/>
      <c r="AMJ11"/>
    </row>
    <row r="12" spans="2:1024" x14ac:dyDescent="0.25">
      <c r="B12" s="69" t="s">
        <v>45</v>
      </c>
      <c r="C12" s="60">
        <v>1326715.81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</row>
    <row r="13" spans="2:1024" x14ac:dyDescent="0.25">
      <c r="B13" s="69"/>
      <c r="C13" s="60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</row>
    <row r="14" spans="2:1024" x14ac:dyDescent="0.25">
      <c r="B14" s="69"/>
      <c r="C14" s="60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</row>
    <row r="15" spans="2:1024" x14ac:dyDescent="0.25">
      <c r="B15" s="69"/>
      <c r="C15" s="60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</row>
    <row r="16" spans="2:1024" x14ac:dyDescent="0.25">
      <c r="B16" s="69"/>
      <c r="C16" s="60"/>
      <c r="E16" s="61"/>
      <c r="F16" s="70"/>
      <c r="G16" s="61"/>
      <c r="H16" s="61"/>
      <c r="I16" s="61"/>
      <c r="J16" s="70"/>
      <c r="K16" s="61"/>
      <c r="L16" s="61"/>
      <c r="M16" s="61"/>
      <c r="N16" s="70"/>
      <c r="O16" s="61"/>
      <c r="P16" s="61"/>
      <c r="Q16" s="61"/>
      <c r="R16" s="70"/>
      <c r="S16" s="61"/>
      <c r="T16" s="61"/>
      <c r="U16" s="61"/>
      <c r="V16" s="70"/>
      <c r="W16" s="61"/>
      <c r="X16" s="61"/>
    </row>
    <row r="17" spans="2:24" x14ac:dyDescent="0.25">
      <c r="B17" s="69"/>
      <c r="C17" s="60"/>
      <c r="E17" s="70"/>
      <c r="F17" s="70"/>
      <c r="G17" s="61"/>
      <c r="H17" s="61"/>
      <c r="I17" s="70"/>
      <c r="J17" s="70"/>
      <c r="K17" s="61"/>
      <c r="L17" s="61"/>
      <c r="M17" s="70"/>
      <c r="N17" s="70"/>
      <c r="O17" s="61"/>
      <c r="P17" s="61"/>
      <c r="Q17" s="70"/>
      <c r="R17" s="70"/>
      <c r="S17" s="61"/>
      <c r="T17" s="61"/>
      <c r="U17" s="70"/>
      <c r="V17" s="70"/>
      <c r="W17" s="61"/>
      <c r="X17" s="61"/>
    </row>
    <row r="18" spans="2:24" x14ac:dyDescent="0.25">
      <c r="B18" s="69"/>
      <c r="C18" s="60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</row>
    <row r="19" spans="2:24" x14ac:dyDescent="0.25">
      <c r="B19" s="69"/>
      <c r="C19" s="60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</row>
    <row r="20" spans="2:24" x14ac:dyDescent="0.25">
      <c r="B20" s="69"/>
      <c r="C20" s="60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</row>
    <row r="21" spans="2:24" x14ac:dyDescent="0.25">
      <c r="B21" s="69"/>
      <c r="C21" s="60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</row>
    <row r="22" spans="2:24" x14ac:dyDescent="0.25">
      <c r="B22" s="69"/>
      <c r="C22" s="60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</row>
    <row r="23" spans="2:24" x14ac:dyDescent="0.25">
      <c r="B23" s="69"/>
      <c r="C23" s="60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</row>
  </sheetData>
  <mergeCells count="23">
    <mergeCell ref="Q10:R10"/>
    <mergeCell ref="U5:X5"/>
    <mergeCell ref="U6:X6"/>
    <mergeCell ref="U7:X7"/>
    <mergeCell ref="U10:V10"/>
    <mergeCell ref="B8:B9"/>
    <mergeCell ref="B10:C10"/>
    <mergeCell ref="E10:F10"/>
    <mergeCell ref="I10:J10"/>
    <mergeCell ref="M10:N10"/>
    <mergeCell ref="B6:D6"/>
    <mergeCell ref="I6:L6"/>
    <mergeCell ref="M6:P6"/>
    <mergeCell ref="Q6:T6"/>
    <mergeCell ref="B7:D7"/>
    <mergeCell ref="I7:L7"/>
    <mergeCell ref="M7:P7"/>
    <mergeCell ref="Q7:T7"/>
    <mergeCell ref="B5:D5"/>
    <mergeCell ref="E5:H5"/>
    <mergeCell ref="I5:L5"/>
    <mergeCell ref="M5:P5"/>
    <mergeCell ref="Q5:T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 Konopka Bueno</dc:creator>
  <dc:description/>
  <cp:lastModifiedBy>BRUNO HENRIQUE DOMINGOS RAMOS</cp:lastModifiedBy>
  <cp:revision>9</cp:revision>
  <dcterms:created xsi:type="dcterms:W3CDTF">2018-03-05T11:36:05Z</dcterms:created>
  <dcterms:modified xsi:type="dcterms:W3CDTF">2021-11-24T17:42:14Z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