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REITORIA\"/>
    </mc:Choice>
  </mc:AlternateContent>
  <bookViews>
    <workbookView xWindow="0" yWindow="0" windowWidth="21600" windowHeight="9000" activeTab="2"/>
  </bookViews>
  <sheets>
    <sheet name="Resumo do Contrato" sheetId="2" r:id="rId1"/>
    <sheet name="Resumo por Item" sheetId="5" r:id="rId2"/>
    <sheet name="Cronograma" sheetId="4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4" l="1"/>
  <c r="G7" i="4"/>
  <c r="M7" i="4"/>
  <c r="N7" i="4" s="1"/>
  <c r="F5" i="5" l="1"/>
  <c r="H7" i="4"/>
  <c r="B2" i="5"/>
  <c r="I7" i="4" l="1"/>
  <c r="B4" i="4"/>
  <c r="G10" i="4"/>
  <c r="B3" i="4" l="1"/>
  <c r="G20" i="2" l="1"/>
  <c r="F20" i="2"/>
  <c r="E20" i="2"/>
</calcChain>
</file>

<file path=xl/sharedStrings.xml><?xml version="1.0" encoding="utf-8"?>
<sst xmlns="http://schemas.openxmlformats.org/spreadsheetml/2006/main" count="67" uniqueCount="51">
  <si>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</si>
  <si>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</si>
  <si>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</si>
  <si>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</si>
  <si>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</si>
  <si>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</si>
  <si>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</si>
  <si>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</si>
  <si>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</si>
  <si>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novo valor mensal</t>
  </si>
  <si>
    <t>novo valor anual</t>
  </si>
  <si>
    <t>Valor Acumulado</t>
  </si>
  <si>
    <t>Diferença</t>
  </si>
  <si>
    <t>Valor do Termo</t>
  </si>
  <si>
    <t>Cronograma das parcelas</t>
  </si>
  <si>
    <t>Valor Parcela</t>
  </si>
  <si>
    <t>Valor Anual</t>
  </si>
  <si>
    <t>Diferença Mensal</t>
  </si>
  <si>
    <t>18/11/2019 à 18/11/2020</t>
  </si>
  <si>
    <t>23208.001873/2020-61</t>
  </si>
  <si>
    <t>ITEM</t>
  </si>
  <si>
    <t>DESCRIÇÃO REITORIA</t>
  </si>
  <si>
    <t>UNID</t>
  </si>
  <si>
    <t>QUANT</t>
  </si>
  <si>
    <t>VALOR GLOBAL</t>
  </si>
  <si>
    <t>TOTAL</t>
  </si>
  <si>
    <t>Contrato 08.2020.RER</t>
  </si>
  <si>
    <t>Valor Mensal</t>
  </si>
  <si>
    <t>Aditivo 01/2020 - Prorrogação</t>
  </si>
  <si>
    <t>18/11/2020 a 17/11/2021</t>
  </si>
  <si>
    <t>-</t>
  </si>
  <si>
    <t>2ª</t>
  </si>
  <si>
    <t>1ª</t>
  </si>
  <si>
    <t>Parcela</t>
  </si>
  <si>
    <t>Seguro total para os veículos pertencentes à frota oficial do IFMG - Campi e Reitoria</t>
  </si>
  <si>
    <t>Valor total</t>
  </si>
  <si>
    <t>Aditivo 01/2020</t>
  </si>
  <si>
    <t>Prorrogação</t>
  </si>
  <si>
    <t>18/11/2020 à 18/11/2021</t>
  </si>
  <si>
    <t>23208.003033/2020-32</t>
  </si>
  <si>
    <t>Aditivo 02/2020</t>
  </si>
  <si>
    <t>Acréscimo</t>
  </si>
  <si>
    <t>23208.003370/2021-19</t>
  </si>
  <si>
    <t>Aditivo 03/2021</t>
  </si>
  <si>
    <t>18/11/2021 à 18/11/2022</t>
  </si>
  <si>
    <t xml:space="preserve">23208.003123/2021-12 </t>
  </si>
  <si>
    <t>Aditivo 04/2021</t>
  </si>
  <si>
    <t>23208.003532/2021-19</t>
  </si>
  <si>
    <t>Aditivo 03/2021 - Prorrogação</t>
  </si>
  <si>
    <t>18/11/2021 a 17/11/2022</t>
  </si>
  <si>
    <t>3ª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</si>
</sst>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0" fontId="0" fillId="0" borderId="0" xfId="0" applyNumberForma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0" fillId="0" borderId="2" xfId="0" applyBorder="1" applyAlignment="1"/>
    <xf numFmtId="164" fontId="2" fillId="0" borderId="2" xfId="1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164" fontId="0" fillId="0" borderId="2" xfId="0" applyNumberFormat="1" applyBorder="1" applyAlignment="1"/>
    <xf numFmtId="164" fontId="2" fillId="0" borderId="3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 wrapText="1"/>
    </xf>
    <xf numFmtId="44" fontId="0" fillId="0" borderId="2" xfId="0" applyNumberFormat="1" applyBorder="1"/>
    <xf numFmtId="0" fontId="0" fillId="0" borderId="4" xfId="0" applyFill="1" applyBorder="1"/>
    <xf numFmtId="164" fontId="0" fillId="0" borderId="5" xfId="0" applyNumberFormat="1" applyBorder="1" applyAlignment="1"/>
    <xf numFmtId="164" fontId="0" fillId="0" borderId="5" xfId="1" applyFont="1" applyFill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4" fillId="0" borderId="0" xfId="0" applyFont="1" applyAlignment="1">
      <alignment horizontal="justify" vertical="center" readingOrder="1"/>
    </xf>
    <xf numFmtId="164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3" fontId="0" fillId="0" borderId="1" xfId="0" applyNumberForma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164" fontId="0" fillId="5" borderId="7" xfId="1" applyNumberFormat="1" applyFont="1" applyFill="1" applyBorder="1"/>
    <xf numFmtId="0" fontId="11" fillId="6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/>
    </xf>
    <xf numFmtId="164" fontId="0" fillId="0" borderId="13" xfId="1" applyFont="1" applyBorder="1"/>
    <xf numFmtId="44" fontId="0" fillId="4" borderId="14" xfId="0" applyNumberFormat="1" applyFill="1" applyBorder="1"/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5" borderId="7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3"/>
    <xf numFmtId="164" fontId="0" fillId="0" borderId="13" xfId="1" applyNumberFormat="1" applyFont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5</xdr:row>
      <xdr:rowOff>152400</xdr:rowOff>
    </xdr:to>
    <xdr:pic>
      <xdr:nvPicPr>
        <xdr:cNvPr id="2" name="icon1105398" descr="https://sei.ifmg.edu.br/sei/imagens/procediment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100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vin%20Carvalho/Desktop/Trabalho/Cronogramas/Ponte%20Nova/Planilha%20de%20Acompanhamento%20do%20Contrato%20n&#186;%20005.2018.PNR%20-%20DMA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do Contrato"/>
      <sheetName val="Resumo por item"/>
      <sheetName val="Cronograma"/>
    </sheetNames>
    <sheetDataSet>
      <sheetData sheetId="0">
        <row r="3">
          <cell r="B3" t="str">
            <v>CONTRATO 005.2018.PNR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ifmg.edu.br/sei/controlador.php?acao=arvore_visualizar&amp;acao_origem=procedimento_visualizar&amp;id_procedimento=1120821&amp;infra_sistema=100000100&amp;infra_unidade_atual=110001864&amp;infra_hash=5aa1d19df7888b3d935f49e9fb674e5e53429934a832b26749d0a38422b12361" TargetMode="External"/><Relationship Id="rId1" Type="http://schemas.openxmlformats.org/officeDocument/2006/relationships/hyperlink" Target="https://sei.ifmg.edu.br/sei/controlador.php?acao=arvore_visualizar&amp;acao_origem=procedimento_visualizar&amp;id_procedimento=1084397&amp;infra_sistema=100000100&amp;infra_unidade_atual=110001864&amp;infra_hash=97d23abe71468f759914a685386453b4d94fe7929581510e97d7fe7af2201575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workbookViewId="0">
      <selection activeCell="E18" sqref="E18"/>
    </sheetView>
  </sheetViews>
  <sheetFormatPr defaultColWidth="9.140625"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14.28515625" style="3" bestFit="1" customWidth="1"/>
    <col min="7" max="7" width="14.140625" style="4" bestFit="1" customWidth="1"/>
    <col min="8" max="8" width="20.42578125" style="1" bestFit="1" customWidth="1"/>
    <col min="9" max="9" width="17" style="5" bestFit="1" customWidth="1"/>
    <col min="10" max="10" width="13.7109375" style="5" bestFit="1" customWidth="1"/>
    <col min="11" max="11" width="9.140625" style="1"/>
    <col min="12" max="12" width="17" style="1" bestFit="1" customWidth="1"/>
    <col min="13" max="16384" width="9.140625" style="1"/>
  </cols>
  <sheetData>
    <row r="1" spans="2:10" ht="18.75" x14ac:dyDescent="0.3">
      <c r="C1" s="2" t="s">
        <v>0</v>
      </c>
    </row>
    <row r="3" spans="2:10" ht="15.75" x14ac:dyDescent="0.25">
      <c r="B3" s="35" t="s">
        <v>26</v>
      </c>
      <c r="C3" s="32" t="s">
        <v>1</v>
      </c>
      <c r="D3" s="32" t="s">
        <v>2</v>
      </c>
      <c r="E3" s="32" t="s">
        <v>3</v>
      </c>
      <c r="F3" s="33" t="s">
        <v>4</v>
      </c>
      <c r="G3" s="34" t="s">
        <v>5</v>
      </c>
      <c r="H3" s="32" t="s">
        <v>8</v>
      </c>
      <c r="I3" s="83"/>
      <c r="J3" s="83"/>
    </row>
    <row r="4" spans="2:10" x14ac:dyDescent="0.25">
      <c r="B4" s="23" t="s">
        <v>6</v>
      </c>
      <c r="C4" s="20"/>
      <c r="D4" s="24" t="s">
        <v>18</v>
      </c>
      <c r="E4" s="20">
        <v>59406.87</v>
      </c>
      <c r="F4" s="21"/>
      <c r="G4" s="22"/>
      <c r="H4" s="24" t="s">
        <v>19</v>
      </c>
      <c r="I4" s="6"/>
    </row>
    <row r="5" spans="2:10" x14ac:dyDescent="0.25">
      <c r="B5" s="23" t="s">
        <v>36</v>
      </c>
      <c r="C5" s="20" t="s">
        <v>37</v>
      </c>
      <c r="D5" s="24" t="s">
        <v>38</v>
      </c>
      <c r="E5" s="20"/>
      <c r="F5" s="21"/>
      <c r="G5" s="22"/>
      <c r="H5" s="19" t="s">
        <v>39</v>
      </c>
      <c r="I5" s="6"/>
    </row>
    <row r="6" spans="2:10" x14ac:dyDescent="0.25">
      <c r="B6" s="23" t="s">
        <v>40</v>
      </c>
      <c r="C6" s="20" t="s">
        <v>41</v>
      </c>
      <c r="D6" s="19"/>
      <c r="E6" s="20">
        <v>2977</v>
      </c>
      <c r="F6" s="21"/>
      <c r="G6" s="22"/>
      <c r="H6" t="s">
        <v>42</v>
      </c>
      <c r="I6" s="6"/>
    </row>
    <row r="7" spans="2:10" x14ac:dyDescent="0.25">
      <c r="B7" s="23" t="s">
        <v>43</v>
      </c>
      <c r="C7" s="20" t="s">
        <v>37</v>
      </c>
      <c r="D7" s="24" t="s">
        <v>44</v>
      </c>
      <c r="E7" s="20"/>
      <c r="F7" s="21"/>
      <c r="G7" s="22"/>
      <c r="H7" s="94" t="s">
        <v>45</v>
      </c>
      <c r="I7" s="6"/>
    </row>
    <row r="8" spans="2:10" x14ac:dyDescent="0.25">
      <c r="B8" s="23" t="s">
        <v>46</v>
      </c>
      <c r="C8" s="20" t="s">
        <v>41</v>
      </c>
      <c r="D8" s="24"/>
      <c r="E8" s="20">
        <v>11874.71</v>
      </c>
      <c r="F8" s="21"/>
      <c r="G8" s="22"/>
      <c r="H8" s="94" t="s">
        <v>47</v>
      </c>
      <c r="I8" s="6"/>
    </row>
    <row r="9" spans="2:10" x14ac:dyDescent="0.25">
      <c r="B9" s="23"/>
      <c r="C9" s="20"/>
      <c r="D9" s="24"/>
      <c r="E9" s="20"/>
      <c r="F9" s="21"/>
      <c r="G9" s="22"/>
      <c r="H9" s="24"/>
      <c r="I9" s="6"/>
    </row>
    <row r="10" spans="2:10" x14ac:dyDescent="0.25">
      <c r="B10" s="23"/>
      <c r="C10" s="20"/>
      <c r="D10" s="19"/>
      <c r="E10" s="20"/>
      <c r="F10" s="21"/>
      <c r="G10" s="22"/>
      <c r="H10" s="19"/>
      <c r="I10" s="6"/>
    </row>
    <row r="11" spans="2:10" x14ac:dyDescent="0.25">
      <c r="B11" s="23"/>
      <c r="C11" s="20"/>
      <c r="D11" s="19"/>
      <c r="E11" s="20"/>
      <c r="F11" s="21"/>
      <c r="G11" s="22"/>
      <c r="H11" s="19"/>
      <c r="I11" s="6"/>
    </row>
    <row r="12" spans="2:10" x14ac:dyDescent="0.25">
      <c r="B12" s="23"/>
      <c r="C12" s="20"/>
      <c r="D12" s="19"/>
      <c r="E12" s="20"/>
      <c r="F12" s="21"/>
      <c r="G12" s="22"/>
      <c r="H12" s="19"/>
      <c r="I12" s="6"/>
      <c r="J12" s="7"/>
    </row>
    <row r="13" spans="2:10" x14ac:dyDescent="0.25">
      <c r="B13" s="23"/>
      <c r="C13" s="20"/>
      <c r="D13" s="19"/>
      <c r="E13" s="20"/>
      <c r="F13" s="21"/>
      <c r="G13" s="22"/>
      <c r="H13" s="19"/>
      <c r="I13" s="6"/>
      <c r="J13" s="7"/>
    </row>
    <row r="14" spans="2:10" x14ac:dyDescent="0.25">
      <c r="B14" s="23"/>
      <c r="C14" s="20"/>
      <c r="D14" s="19"/>
      <c r="E14" s="20"/>
      <c r="F14" s="21"/>
      <c r="G14" s="22"/>
      <c r="H14" s="19"/>
      <c r="I14" s="6"/>
      <c r="J14" s="7"/>
    </row>
    <row r="15" spans="2:10" x14ac:dyDescent="0.25">
      <c r="B15" s="23"/>
      <c r="C15" s="20"/>
      <c r="D15" s="19"/>
      <c r="E15" s="20"/>
      <c r="F15" s="21"/>
      <c r="G15" s="22"/>
      <c r="H15" s="19"/>
      <c r="I15" s="6"/>
      <c r="J15" s="7"/>
    </row>
    <row r="16" spans="2:10" x14ac:dyDescent="0.25">
      <c r="B16" s="23"/>
      <c r="C16" s="20"/>
      <c r="D16" s="19"/>
      <c r="E16" s="20"/>
      <c r="F16" s="21"/>
      <c r="G16" s="22"/>
      <c r="H16" s="19"/>
      <c r="I16" s="6"/>
      <c r="J16" s="7"/>
    </row>
    <row r="17" spans="2:10" x14ac:dyDescent="0.25">
      <c r="B17" s="23"/>
      <c r="C17" s="20"/>
      <c r="D17" s="19"/>
      <c r="E17" s="20"/>
      <c r="F17" s="21"/>
      <c r="G17" s="22"/>
      <c r="H17" s="19"/>
      <c r="I17" s="6"/>
      <c r="J17" s="7"/>
    </row>
    <row r="18" spans="2:10" x14ac:dyDescent="0.25">
      <c r="B18" s="23"/>
      <c r="C18" s="20"/>
      <c r="D18" s="19"/>
      <c r="E18" s="20"/>
      <c r="F18" s="21"/>
      <c r="G18" s="22"/>
      <c r="H18" s="19"/>
      <c r="I18" s="6"/>
      <c r="J18" s="7"/>
    </row>
    <row r="19" spans="2:10" x14ac:dyDescent="0.25">
      <c r="B19" s="17"/>
      <c r="C19" s="18"/>
      <c r="D19" s="19"/>
      <c r="E19" s="20"/>
      <c r="F19" s="21"/>
      <c r="G19" s="22"/>
      <c r="H19" s="19"/>
      <c r="I19" s="6"/>
      <c r="J19" s="7"/>
    </row>
    <row r="20" spans="2:10" x14ac:dyDescent="0.25">
      <c r="B20" s="25" t="s">
        <v>7</v>
      </c>
      <c r="C20" s="26"/>
      <c r="D20" s="27"/>
      <c r="E20" s="28">
        <f>SUM(E4:E19)</f>
        <v>74258.58</v>
      </c>
      <c r="F20" s="29">
        <f>SUM(F4:F19)</f>
        <v>0</v>
      </c>
      <c r="G20" s="30">
        <f>SUM(G4:G19)</f>
        <v>0</v>
      </c>
      <c r="H20" s="27"/>
      <c r="I20" s="8"/>
    </row>
    <row r="21" spans="2:10" x14ac:dyDescent="0.25">
      <c r="C21" s="9"/>
      <c r="E21" s="9"/>
      <c r="F21" s="10"/>
      <c r="G21" s="11"/>
    </row>
    <row r="22" spans="2:10" x14ac:dyDescent="0.25">
      <c r="E22" s="9"/>
      <c r="F22" s="16"/>
    </row>
    <row r="23" spans="2:10" x14ac:dyDescent="0.25">
      <c r="E23" s="15"/>
      <c r="F23" s="16"/>
      <c r="I23" s="12"/>
    </row>
    <row r="24" spans="2:10" x14ac:dyDescent="0.25">
      <c r="E24" s="14"/>
      <c r="F24" s="16"/>
    </row>
    <row r="25" spans="2:10" x14ac:dyDescent="0.25">
      <c r="E25" s="13"/>
      <c r="F25" s="16"/>
    </row>
    <row r="26" spans="2:10" x14ac:dyDescent="0.25">
      <c r="F26" s="16"/>
    </row>
  </sheetData>
  <mergeCells count="1">
    <mergeCell ref="I3:J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hyperlinks>
    <hyperlink ref="H7" r:id="rId1" display="https://sei.ifmg.edu.br/sei/controlador.php?acao=arvore_visualizar&amp;acao_origem=procedimento_visualizar&amp;id_procedimento=1084397&amp;infra_sistema=100000100&amp;infra_unidade_atual=110001864&amp;infra_hash=97d23abe71468f759914a685386453b4d94fe7929581510e97d7fe7af2201575"/>
    <hyperlink ref="H8" r:id="rId2" display="https://sei.ifmg.edu.br/sei/controlador.php?acao=arvore_visualizar&amp;acao_origem=procedimento_visualizar&amp;id_procedimento=1120821&amp;infra_sistema=100000100&amp;infra_unidade_atual=110001864&amp;infra_hash=5aa1d19df7888b3d935f49e9fb674e5e53429934a832b26749d0a38422b12361"/>
  </hyperlinks>
  <pageMargins left="0.511811024" right="0.511811024" top="0.78740157499999996" bottom="0.78740157499999996" header="0.31496062000000002" footer="0.31496062000000002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5" sqref="F5"/>
    </sheetView>
  </sheetViews>
  <sheetFormatPr defaultRowHeight="15" x14ac:dyDescent="0.25"/>
  <cols>
    <col min="2" max="2" width="5.28515625" bestFit="1" customWidth="1"/>
    <col min="3" max="3" width="43" bestFit="1" customWidth="1"/>
    <col min="4" max="4" width="26.85546875" bestFit="1" customWidth="1"/>
    <col min="5" max="5" width="7.28515625" bestFit="1" customWidth="1"/>
    <col min="6" max="6" width="14" bestFit="1" customWidth="1"/>
  </cols>
  <sheetData>
    <row r="2" spans="2:6" x14ac:dyDescent="0.25">
      <c r="B2" s="84" t="str">
        <f>'[1]Resumo do Contrato'!B3</f>
        <v>CONTRATO 005.2018.PNR</v>
      </c>
      <c r="C2" s="84"/>
      <c r="D2" s="84"/>
      <c r="E2" s="84"/>
      <c r="F2" s="84"/>
    </row>
    <row r="3" spans="2:6" x14ac:dyDescent="0.25"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24</v>
      </c>
    </row>
    <row r="4" spans="2:6" x14ac:dyDescent="0.25">
      <c r="B4" s="69">
        <v>1</v>
      </c>
      <c r="C4" s="69" t="s">
        <v>34</v>
      </c>
      <c r="D4" s="69" t="s">
        <v>35</v>
      </c>
      <c r="E4" s="70">
        <v>1</v>
      </c>
      <c r="F4" s="71">
        <v>59406.87</v>
      </c>
    </row>
    <row r="5" spans="2:6" x14ac:dyDescent="0.25">
      <c r="B5" s="85" t="s">
        <v>25</v>
      </c>
      <c r="C5" s="85"/>
      <c r="D5" s="85"/>
      <c r="E5" s="85"/>
      <c r="F5" s="72">
        <f>SUM(F4:F4)</f>
        <v>59406.87</v>
      </c>
    </row>
  </sheetData>
  <mergeCells count="2">
    <mergeCell ref="B2:F2"/>
    <mergeCell ref="B5:E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="110" zoomScaleNormal="110" workbookViewId="0">
      <pane xSplit="1" topLeftCell="E1" activePane="topRight" state="frozen"/>
      <selection pane="topRight" activeCell="L11" sqref="L11"/>
    </sheetView>
  </sheetViews>
  <sheetFormatPr defaultColWidth="9.140625" defaultRowHeight="15" x14ac:dyDescent="0.25"/>
  <cols>
    <col min="1" max="1" width="5.5703125" style="64" bestFit="1" customWidth="1"/>
    <col min="2" max="2" width="11.42578125" style="46" customWidth="1"/>
    <col min="3" max="3" width="17.85546875" style="46" customWidth="1"/>
    <col min="4" max="4" width="19.140625" style="46" customWidth="1"/>
    <col min="5" max="5" width="13.85546875" style="46" customWidth="1"/>
    <col min="6" max="7" width="15.28515625" style="46" customWidth="1"/>
    <col min="8" max="8" width="16" style="46" customWidth="1"/>
    <col min="9" max="9" width="16.7109375" style="31" customWidth="1"/>
    <col min="10" max="10" width="13.85546875" style="46" customWidth="1"/>
    <col min="11" max="11" width="15.28515625" style="46" customWidth="1"/>
    <col min="12" max="12" width="13.140625" style="46" bestFit="1" customWidth="1"/>
    <col min="13" max="13" width="16" style="46" customWidth="1"/>
    <col min="14" max="14" width="16.7109375" style="31" customWidth="1"/>
    <col min="15" max="16384" width="9.140625" style="46"/>
  </cols>
  <sheetData>
    <row r="1" spans="1:14" s="37" customFormat="1" x14ac:dyDescent="0.25">
      <c r="A1" s="61"/>
      <c r="I1" s="47"/>
      <c r="N1" s="47"/>
    </row>
    <row r="2" spans="1:14" s="37" customFormat="1" x14ac:dyDescent="0.25">
      <c r="A2" s="61"/>
    </row>
    <row r="3" spans="1:14" s="38" customFormat="1" x14ac:dyDescent="0.25">
      <c r="A3" s="62"/>
      <c r="B3" s="84" t="str">
        <f>'Resumo do Contrato'!B3</f>
        <v>Contrato 08.2020.RER</v>
      </c>
      <c r="C3" s="84"/>
      <c r="D3" s="92"/>
      <c r="E3" s="84" t="s">
        <v>28</v>
      </c>
      <c r="F3" s="84"/>
      <c r="G3" s="84"/>
      <c r="H3" s="84"/>
      <c r="I3" s="86" t="s">
        <v>11</v>
      </c>
      <c r="J3" s="84" t="s">
        <v>48</v>
      </c>
      <c r="K3" s="84"/>
      <c r="L3" s="84"/>
      <c r="M3" s="84"/>
      <c r="N3" s="86" t="s">
        <v>11</v>
      </c>
    </row>
    <row r="4" spans="1:14" s="38" customFormat="1" x14ac:dyDescent="0.25">
      <c r="A4" s="62"/>
      <c r="B4" s="90" t="str">
        <f>'Resumo do Contrato'!D4</f>
        <v>18/11/2019 à 18/11/2020</v>
      </c>
      <c r="C4" s="90"/>
      <c r="D4" s="91"/>
      <c r="E4" s="84" t="s">
        <v>29</v>
      </c>
      <c r="F4" s="84"/>
      <c r="G4" s="84"/>
      <c r="H4" s="84"/>
      <c r="I4" s="86"/>
      <c r="J4" s="84" t="s">
        <v>49</v>
      </c>
      <c r="K4" s="84"/>
      <c r="L4" s="84"/>
      <c r="M4" s="84"/>
      <c r="N4" s="86"/>
    </row>
    <row r="5" spans="1:14" s="38" customFormat="1" x14ac:dyDescent="0.25">
      <c r="A5" s="62"/>
      <c r="B5" s="84"/>
      <c r="C5" s="84"/>
      <c r="D5" s="92"/>
      <c r="E5" s="84"/>
      <c r="F5" s="84"/>
      <c r="G5" s="84"/>
      <c r="H5" s="84"/>
      <c r="I5" s="86"/>
      <c r="J5" s="84"/>
      <c r="K5" s="84"/>
      <c r="L5" s="84"/>
      <c r="M5" s="84"/>
      <c r="N5" s="86"/>
    </row>
    <row r="6" spans="1:14" s="40" customFormat="1" ht="30" x14ac:dyDescent="0.25">
      <c r="A6" s="62"/>
      <c r="B6" s="93" t="s">
        <v>27</v>
      </c>
      <c r="C6" s="93"/>
      <c r="D6" s="74" t="s">
        <v>16</v>
      </c>
      <c r="E6" s="78" t="s">
        <v>9</v>
      </c>
      <c r="F6" s="39" t="s">
        <v>10</v>
      </c>
      <c r="G6" s="39" t="s">
        <v>17</v>
      </c>
      <c r="H6" s="79" t="s">
        <v>13</v>
      </c>
      <c r="I6" s="86"/>
      <c r="J6" s="78" t="s">
        <v>9</v>
      </c>
      <c r="K6" s="73" t="s">
        <v>10</v>
      </c>
      <c r="L6" s="73" t="s">
        <v>17</v>
      </c>
      <c r="M6" s="79" t="s">
        <v>13</v>
      </c>
      <c r="N6" s="86"/>
    </row>
    <row r="7" spans="1:14" s="38" customFormat="1" ht="15.75" thickBot="1" x14ac:dyDescent="0.3">
      <c r="A7" s="62"/>
      <c r="B7" s="93" t="s">
        <v>30</v>
      </c>
      <c r="C7" s="93"/>
      <c r="D7" s="75">
        <v>59406.87</v>
      </c>
      <c r="E7" s="80" t="s">
        <v>30</v>
      </c>
      <c r="F7" s="81">
        <v>59406.87</v>
      </c>
      <c r="G7" s="81">
        <f>F7-D7</f>
        <v>0</v>
      </c>
      <c r="H7" s="82">
        <f>F7</f>
        <v>59406.87</v>
      </c>
      <c r="I7" s="76">
        <f>H7+D7</f>
        <v>118813.74</v>
      </c>
      <c r="J7" s="80" t="s">
        <v>30</v>
      </c>
      <c r="K7" s="81">
        <v>62383.87</v>
      </c>
      <c r="L7" s="95"/>
      <c r="M7" s="82">
        <f>K7</f>
        <v>62383.87</v>
      </c>
      <c r="N7" s="76">
        <f>M7+I7</f>
        <v>181197.61000000002</v>
      </c>
    </row>
    <row r="8" spans="1:14" s="38" customFormat="1" x14ac:dyDescent="0.25">
      <c r="A8" s="62"/>
      <c r="B8" s="87" t="s">
        <v>14</v>
      </c>
      <c r="C8" s="87"/>
      <c r="D8" s="50"/>
      <c r="E8" s="88" t="s">
        <v>14</v>
      </c>
      <c r="F8" s="89"/>
      <c r="G8" s="77"/>
      <c r="H8" s="54"/>
      <c r="I8" s="59"/>
      <c r="J8" s="88" t="s">
        <v>14</v>
      </c>
      <c r="K8" s="89"/>
      <c r="L8" s="77"/>
      <c r="M8" s="54"/>
      <c r="N8" s="59"/>
    </row>
    <row r="9" spans="1:14" s="45" customFormat="1" x14ac:dyDescent="0.25">
      <c r="A9" s="63"/>
      <c r="B9" s="42" t="s">
        <v>33</v>
      </c>
      <c r="C9" s="43" t="s">
        <v>15</v>
      </c>
      <c r="D9" s="51"/>
      <c r="E9" s="55" t="s">
        <v>33</v>
      </c>
      <c r="F9" s="44" t="s">
        <v>12</v>
      </c>
      <c r="G9" s="44" t="s">
        <v>15</v>
      </c>
      <c r="H9" s="56"/>
      <c r="I9" s="59"/>
      <c r="J9" s="55" t="s">
        <v>33</v>
      </c>
      <c r="K9" s="44" t="s">
        <v>12</v>
      </c>
      <c r="L9" s="44" t="s">
        <v>15</v>
      </c>
      <c r="M9" s="56"/>
      <c r="N9" s="59"/>
    </row>
    <row r="10" spans="1:14" s="38" customFormat="1" ht="15" customHeight="1" x14ac:dyDescent="0.25">
      <c r="A10" s="63"/>
      <c r="B10" s="67" t="s">
        <v>32</v>
      </c>
      <c r="C10" s="41">
        <v>59406.87</v>
      </c>
      <c r="D10" s="52"/>
      <c r="E10" s="67" t="s">
        <v>31</v>
      </c>
      <c r="F10" s="41"/>
      <c r="G10" s="48">
        <f>F10+C10</f>
        <v>59406.87</v>
      </c>
      <c r="H10" s="57"/>
      <c r="I10" s="59"/>
      <c r="J10" s="67" t="s">
        <v>50</v>
      </c>
      <c r="K10" s="41"/>
      <c r="L10" s="48">
        <f>62383.87</f>
        <v>62383.87</v>
      </c>
      <c r="M10" s="57"/>
      <c r="N10" s="59"/>
    </row>
    <row r="11" spans="1:14" x14ac:dyDescent="0.25">
      <c r="D11" s="53"/>
      <c r="E11" s="58"/>
      <c r="H11" s="53"/>
      <c r="I11" s="59"/>
      <c r="J11" s="58"/>
      <c r="M11" s="53"/>
      <c r="N11" s="59"/>
    </row>
    <row r="12" spans="1:14" x14ac:dyDescent="0.25">
      <c r="D12" s="53"/>
      <c r="E12" s="37"/>
      <c r="F12" s="49"/>
      <c r="H12" s="53"/>
      <c r="I12" s="60"/>
      <c r="J12" s="37"/>
      <c r="K12" s="49"/>
      <c r="M12" s="53"/>
      <c r="N12" s="60"/>
    </row>
    <row r="13" spans="1:14" x14ac:dyDescent="0.25">
      <c r="D13" s="53"/>
      <c r="E13" s="36"/>
      <c r="H13" s="53"/>
      <c r="I13" s="60"/>
      <c r="J13" s="36"/>
      <c r="M13" s="53"/>
      <c r="N13" s="60"/>
    </row>
    <row r="14" spans="1:14" ht="21" x14ac:dyDescent="0.25">
      <c r="C14" s="66"/>
      <c r="D14" s="53"/>
      <c r="E14" s="36"/>
      <c r="H14" s="53"/>
      <c r="I14" s="60"/>
      <c r="J14" s="36"/>
      <c r="M14" s="53"/>
      <c r="N14" s="60"/>
    </row>
    <row r="15" spans="1:14" x14ac:dyDescent="0.25">
      <c r="E15" s="65"/>
      <c r="J15" s="65"/>
    </row>
    <row r="16" spans="1:14" x14ac:dyDescent="0.25">
      <c r="E16" s="65"/>
      <c r="J16" s="65"/>
    </row>
  </sheetData>
  <mergeCells count="16">
    <mergeCell ref="J3:M3"/>
    <mergeCell ref="N3:N6"/>
    <mergeCell ref="J4:M4"/>
    <mergeCell ref="J5:M5"/>
    <mergeCell ref="J8:K8"/>
    <mergeCell ref="I3:I6"/>
    <mergeCell ref="B8:C8"/>
    <mergeCell ref="E8:F8"/>
    <mergeCell ref="B4:D4"/>
    <mergeCell ref="E4:H4"/>
    <mergeCell ref="B5:D5"/>
    <mergeCell ref="E5:H5"/>
    <mergeCell ref="B3:D3"/>
    <mergeCell ref="E3:H3"/>
    <mergeCell ref="B6:C6"/>
    <mergeCell ref="B7:C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2021-12-20T16:55:59Z</dcterms:modified>
</cp:coreProperties>
</file>