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ribeiro\Meu Drive\Contratos Campus Bambuí\GIOVANNI - SOLEKTRO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12" i="3" l="1"/>
  <c r="B6" i="3"/>
  <c r="G12" i="4"/>
  <c r="D9" i="3" l="1"/>
  <c r="C12" i="3" s="1"/>
  <c r="I9" i="3" l="1"/>
  <c r="V9" i="3" l="1"/>
  <c r="U12" i="3" s="1"/>
  <c r="AF9" i="3"/>
  <c r="AA9" i="3"/>
  <c r="Z12" i="3" s="1"/>
  <c r="Q9" i="3"/>
  <c r="P12" i="3" s="1"/>
  <c r="L9" i="3"/>
  <c r="K12" i="3" s="1"/>
  <c r="B2" i="4"/>
  <c r="V12" i="3" l="1"/>
  <c r="AA12" i="3" s="1"/>
  <c r="G6" i="4"/>
  <c r="N9" i="3" l="1"/>
  <c r="S9" i="3" s="1"/>
  <c r="J12" i="4"/>
  <c r="X9" i="3" l="1"/>
  <c r="AC9" i="3" s="1"/>
  <c r="AH9" i="3" s="1"/>
  <c r="E28" i="2"/>
  <c r="B5" i="3" l="1"/>
  <c r="G28" i="2"/>
  <c r="F28" i="2"/>
</calcChain>
</file>

<file path=xl/sharedStrings.xml><?xml version="1.0" encoding="utf-8"?>
<sst xmlns="http://schemas.openxmlformats.org/spreadsheetml/2006/main" count="109" uniqueCount="52">
  <si>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</si>
  <si>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</si>
  <si>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</si>
  <si>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</si>
  <si>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</si>
  <si>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</si>
  <si>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</si>
  <si>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</si>
  <si>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</si>
  <si>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</si>
  <si>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</si>
  <si>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</si>
  <si>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</si>
  <si>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</si>
  <si>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</si>
  <si>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</si>
  <si>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</si>
  <si>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</si>
  <si>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</si>
  <si>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</si>
  <si>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</si>
  <si>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</si>
  <si>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</si>
  <si>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</si>
  <si>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</si>
  <si>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</si>
  <si>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</si>
  <si>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</si>
  <si>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DESCRIÇÃO</t>
  </si>
  <si>
    <t>CONTRATO 34.2021</t>
  </si>
  <si>
    <t>23/03/2021 a 26/06/2021</t>
  </si>
  <si>
    <t>23209.001830/2021-56</t>
  </si>
  <si>
    <t>23209.000616/2021-82</t>
  </si>
  <si>
    <t>ADITIVO 01.2021</t>
  </si>
  <si>
    <t>24/06/2021 a 23/09/2021</t>
  </si>
  <si>
    <t>execução de Rede Interna de Gás GLP e Central de Gás</t>
  </si>
  <si>
    <t>SERV</t>
  </si>
  <si>
    <t>ADITIVO 02.2021</t>
  </si>
  <si>
    <t>24/09/2021 a 23/11/2021</t>
  </si>
  <si>
    <t>ADITIVO 03.2021</t>
  </si>
  <si>
    <t>24/11/2021 a 23/02/2022</t>
  </si>
  <si>
    <t>23209.004362/2021-71</t>
  </si>
  <si>
    <t xml:space="preserve">ADITIVO 04.2021 - Acréscimo </t>
  </si>
  <si>
    <t>23209.004795/2021-27</t>
  </si>
  <si>
    <t xml:space="preserve"> 23209.003284/2021-98</t>
  </si>
  <si>
    <t xml:space="preserve">ITEM </t>
  </si>
  <si>
    <t xml:space="preserve">DESCRIÇÃO </t>
  </si>
  <si>
    <t xml:space="preserve">VALOR UNITÁRIO </t>
  </si>
  <si>
    <t xml:space="preserve">TOTAL </t>
  </si>
  <si>
    <t>Serv</t>
  </si>
  <si>
    <t xml:space="preserve">ADTIVO 04.2021 - Acréscimo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</si>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</sst>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vertical="center"/>
    </xf>
    <xf numFmtId="0" fontId="0" fillId="0" borderId="1" xfId="0" applyBorder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2" sqref="H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2"/>
      <c r="J3" s="72"/>
    </row>
    <row r="4" spans="2:10" x14ac:dyDescent="0.25">
      <c r="B4" s="22" t="s">
        <v>3</v>
      </c>
      <c r="C4" s="19"/>
      <c r="D4" s="23" t="s">
        <v>30</v>
      </c>
      <c r="E4" s="19">
        <v>46984.639999999999</v>
      </c>
      <c r="F4" s="20"/>
      <c r="G4" s="21"/>
      <c r="H4" s="23" t="s">
        <v>32</v>
      </c>
      <c r="I4" s="5"/>
    </row>
    <row r="5" spans="2:10" x14ac:dyDescent="0.25">
      <c r="B5" s="66" t="s">
        <v>33</v>
      </c>
      <c r="C5" s="19"/>
      <c r="D5" s="24" t="s">
        <v>34</v>
      </c>
      <c r="E5" s="19"/>
      <c r="F5" s="20"/>
      <c r="G5" s="21"/>
      <c r="H5" s="23" t="s">
        <v>31</v>
      </c>
      <c r="I5" s="5"/>
    </row>
    <row r="6" spans="2:10" x14ac:dyDescent="0.25">
      <c r="B6" s="66" t="s">
        <v>37</v>
      </c>
      <c r="C6" s="19"/>
      <c r="D6" s="23" t="s">
        <v>38</v>
      </c>
      <c r="E6" s="19"/>
      <c r="F6" s="20"/>
      <c r="G6" s="21"/>
      <c r="H6" s="23" t="s">
        <v>44</v>
      </c>
      <c r="I6" s="5"/>
    </row>
    <row r="7" spans="2:10" x14ac:dyDescent="0.25">
      <c r="B7" s="22" t="s">
        <v>39</v>
      </c>
      <c r="C7" s="19"/>
      <c r="D7" s="23" t="s">
        <v>40</v>
      </c>
      <c r="E7" s="83"/>
      <c r="F7" s="20"/>
      <c r="G7" s="21"/>
      <c r="H7" s="23" t="s">
        <v>41</v>
      </c>
      <c r="I7" s="5"/>
    </row>
    <row r="8" spans="2:10" x14ac:dyDescent="0.25">
      <c r="B8" s="22" t="s">
        <v>42</v>
      </c>
      <c r="C8" s="17"/>
      <c r="D8" s="18"/>
      <c r="E8" s="19">
        <v>9076.2199999999993</v>
      </c>
      <c r="F8" s="20">
        <v>0.19320000000000001</v>
      </c>
      <c r="G8" s="21"/>
      <c r="H8" s="18" t="s">
        <v>43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3" t="s">
        <v>10</v>
      </c>
      <c r="C28" s="74"/>
      <c r="D28" s="75"/>
      <c r="E28" s="26">
        <f>SUM(E4:E27)</f>
        <v>56060.86</v>
      </c>
      <c r="F28" s="27">
        <f>SUM(F4:F27)</f>
        <v>0.19320000000000001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showGridLines="0" zoomScale="110" zoomScaleNormal="110" workbookViewId="0">
      <selection activeCell="G20" sqref="G2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10" x14ac:dyDescent="0.25">
      <c r="B2" s="76" t="str">
        <f>'Resumo do Contrato'!B3</f>
        <v>CONTRATO 34.2021</v>
      </c>
      <c r="C2" s="76"/>
      <c r="D2" s="76"/>
      <c r="E2" s="76"/>
      <c r="F2" s="76"/>
      <c r="G2" s="76"/>
    </row>
    <row r="3" spans="2:10" x14ac:dyDescent="0.25">
      <c r="B3" s="59" t="s">
        <v>15</v>
      </c>
      <c r="C3" s="59" t="s">
        <v>28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10" ht="31.5" x14ac:dyDescent="0.25">
      <c r="B4" s="60">
        <v>1</v>
      </c>
      <c r="C4" s="71" t="s">
        <v>35</v>
      </c>
      <c r="D4" s="60" t="s">
        <v>36</v>
      </c>
      <c r="E4" s="60"/>
      <c r="F4" s="61"/>
      <c r="G4" s="61">
        <v>46984.639999999999</v>
      </c>
    </row>
    <row r="5" spans="2:10" x14ac:dyDescent="0.25">
      <c r="B5" s="60"/>
      <c r="C5" s="60"/>
      <c r="D5" s="60"/>
      <c r="E5" s="60"/>
      <c r="F5" s="61"/>
      <c r="G5" s="61"/>
    </row>
    <row r="6" spans="2:10" x14ac:dyDescent="0.25">
      <c r="B6" s="77" t="s">
        <v>16</v>
      </c>
      <c r="C6" s="77"/>
      <c r="D6" s="77"/>
      <c r="E6" s="77"/>
      <c r="F6" s="77"/>
      <c r="G6" s="62">
        <f>SUM(G4:G5)</f>
        <v>46984.639999999999</v>
      </c>
    </row>
    <row r="9" spans="2:10" x14ac:dyDescent="0.25">
      <c r="B9" s="76" t="s">
        <v>42</v>
      </c>
      <c r="C9" s="76"/>
      <c r="D9" s="76"/>
      <c r="E9" s="76"/>
      <c r="F9" s="76"/>
      <c r="G9" s="76"/>
      <c r="H9" s="64"/>
      <c r="I9" s="65"/>
    </row>
    <row r="10" spans="2:10" x14ac:dyDescent="0.25">
      <c r="B10" s="59" t="s">
        <v>45</v>
      </c>
      <c r="C10" s="59" t="s">
        <v>46</v>
      </c>
      <c r="D10" s="59" t="s">
        <v>17</v>
      </c>
      <c r="E10" s="59" t="s">
        <v>18</v>
      </c>
      <c r="F10" s="59" t="s">
        <v>47</v>
      </c>
      <c r="G10" s="59" t="s">
        <v>20</v>
      </c>
      <c r="H10" s="61"/>
      <c r="I10" s="60"/>
    </row>
    <row r="11" spans="2:10" ht="30" x14ac:dyDescent="0.25">
      <c r="B11" s="60">
        <v>1</v>
      </c>
      <c r="C11" s="84" t="s">
        <v>35</v>
      </c>
      <c r="D11" s="60" t="s">
        <v>49</v>
      </c>
      <c r="E11" s="60"/>
      <c r="F11" s="61"/>
      <c r="G11" s="61">
        <v>9076.2199999999993</v>
      </c>
      <c r="H11" s="61"/>
      <c r="I11" s="61"/>
    </row>
    <row r="12" spans="2:10" x14ac:dyDescent="0.25">
      <c r="B12" s="77" t="s">
        <v>48</v>
      </c>
      <c r="C12" s="77"/>
      <c r="D12" s="77"/>
      <c r="E12" s="77"/>
      <c r="F12" s="77"/>
      <c r="G12" s="62">
        <f>G6+G11</f>
        <v>56060.86</v>
      </c>
      <c r="H12" s="63"/>
      <c r="I12" s="63"/>
      <c r="J12" s="58" t="e">
        <f>SUM(#REF!)</f>
        <v>#REF!</v>
      </c>
    </row>
    <row r="13" spans="2:10" x14ac:dyDescent="0.25">
      <c r="G13" s="58"/>
    </row>
  </sheetData>
  <mergeCells count="4">
    <mergeCell ref="B2:G2"/>
    <mergeCell ref="B12:F12"/>
    <mergeCell ref="B6:F6"/>
    <mergeCell ref="B9:G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I20" sqref="I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8" customFormat="1" x14ac:dyDescent="0.25">
      <c r="I1" s="69"/>
      <c r="N1" s="69"/>
      <c r="S1" s="69"/>
      <c r="X1" s="69"/>
      <c r="AC1" s="69"/>
      <c r="AH1" s="69"/>
    </row>
    <row r="2" spans="2:34" s="68" customFormat="1" x14ac:dyDescent="0.25">
      <c r="I2" s="69"/>
      <c r="N2" s="69"/>
      <c r="S2" s="69"/>
      <c r="X2" s="69"/>
      <c r="AC2" s="69"/>
      <c r="AH2" s="69"/>
    </row>
    <row r="3" spans="2:34" s="70" customFormat="1" x14ac:dyDescent="0.25"/>
    <row r="4" spans="2:34" s="70" customFormat="1" x14ac:dyDescent="0.25"/>
    <row r="5" spans="2:34" s="35" customFormat="1" x14ac:dyDescent="0.25">
      <c r="B5" s="76" t="str">
        <f>'Resumo do Contrato'!B3</f>
        <v>CONTRATO 34.2021</v>
      </c>
      <c r="C5" s="76"/>
      <c r="D5" s="76"/>
      <c r="E5" s="81" t="s">
        <v>50</v>
      </c>
      <c r="F5" s="81"/>
      <c r="G5" s="81"/>
      <c r="H5" s="81"/>
      <c r="I5" s="79" t="s">
        <v>6</v>
      </c>
      <c r="J5" s="81"/>
      <c r="K5" s="81"/>
      <c r="L5" s="81"/>
      <c r="M5" s="81"/>
      <c r="N5" s="79" t="s">
        <v>6</v>
      </c>
      <c r="O5" s="81"/>
      <c r="P5" s="81"/>
      <c r="Q5" s="81"/>
      <c r="R5" s="81"/>
      <c r="S5" s="79" t="s">
        <v>6</v>
      </c>
      <c r="T5" s="81"/>
      <c r="U5" s="81"/>
      <c r="V5" s="81"/>
      <c r="W5" s="81"/>
      <c r="X5" s="79" t="s">
        <v>6</v>
      </c>
      <c r="Y5" s="81"/>
      <c r="Z5" s="81"/>
      <c r="AA5" s="81"/>
      <c r="AB5" s="81"/>
      <c r="AC5" s="79" t="s">
        <v>6</v>
      </c>
      <c r="AD5" s="81"/>
      <c r="AE5" s="81"/>
      <c r="AF5" s="81"/>
      <c r="AG5" s="81"/>
      <c r="AH5" s="79" t="s">
        <v>6</v>
      </c>
    </row>
    <row r="6" spans="2:34" s="35" customFormat="1" x14ac:dyDescent="0.25">
      <c r="B6" s="80" t="str">
        <f>'Resumo do Contrato'!D4</f>
        <v>23/03/2021 a 26/06/2021</v>
      </c>
      <c r="C6" s="80"/>
      <c r="D6" s="80"/>
      <c r="E6" s="81"/>
      <c r="F6" s="81"/>
      <c r="G6" s="81"/>
      <c r="H6" s="81"/>
      <c r="I6" s="79"/>
      <c r="J6" s="81"/>
      <c r="K6" s="81"/>
      <c r="L6" s="81"/>
      <c r="M6" s="81"/>
      <c r="N6" s="79"/>
      <c r="O6" s="81"/>
      <c r="P6" s="81"/>
      <c r="Q6" s="81"/>
      <c r="R6" s="81"/>
      <c r="S6" s="79"/>
      <c r="T6" s="81"/>
      <c r="U6" s="81"/>
      <c r="V6" s="81"/>
      <c r="W6" s="81"/>
      <c r="X6" s="79"/>
      <c r="Y6" s="81"/>
      <c r="Z6" s="81"/>
      <c r="AA6" s="81"/>
      <c r="AB6" s="81"/>
      <c r="AC6" s="79"/>
      <c r="AD6" s="81"/>
      <c r="AE6" s="81"/>
      <c r="AF6" s="81"/>
      <c r="AG6" s="81"/>
      <c r="AH6" s="79"/>
    </row>
    <row r="7" spans="2:34" s="35" customFormat="1" x14ac:dyDescent="0.25">
      <c r="B7" s="76"/>
      <c r="C7" s="76"/>
      <c r="D7" s="76"/>
      <c r="E7" s="81"/>
      <c r="F7" s="81"/>
      <c r="G7" s="81"/>
      <c r="H7" s="81"/>
      <c r="I7" s="79"/>
      <c r="J7" s="81"/>
      <c r="K7" s="81"/>
      <c r="L7" s="81"/>
      <c r="M7" s="81"/>
      <c r="N7" s="79"/>
      <c r="O7" s="81"/>
      <c r="P7" s="81"/>
      <c r="Q7" s="81"/>
      <c r="R7" s="81"/>
      <c r="S7" s="79"/>
      <c r="T7" s="81"/>
      <c r="U7" s="81"/>
      <c r="V7" s="81"/>
      <c r="W7" s="81"/>
      <c r="X7" s="79"/>
      <c r="Y7" s="81"/>
      <c r="Z7" s="81"/>
      <c r="AA7" s="81"/>
      <c r="AB7" s="81"/>
      <c r="AC7" s="79"/>
      <c r="AD7" s="81"/>
      <c r="AE7" s="81"/>
      <c r="AF7" s="81"/>
      <c r="AG7" s="81"/>
      <c r="AH7" s="79"/>
    </row>
    <row r="8" spans="2:34" s="36" customFormat="1" ht="30" x14ac:dyDescent="0.25">
      <c r="B8" s="8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79"/>
      <c r="J8" s="37" t="s">
        <v>11</v>
      </c>
      <c r="K8" s="37" t="s">
        <v>12</v>
      </c>
      <c r="L8" s="37" t="s">
        <v>21</v>
      </c>
      <c r="M8" s="38" t="s">
        <v>5</v>
      </c>
      <c r="N8" s="79"/>
      <c r="O8" s="37" t="s">
        <v>11</v>
      </c>
      <c r="P8" s="37" t="s">
        <v>12</v>
      </c>
      <c r="Q8" s="37" t="s">
        <v>21</v>
      </c>
      <c r="R8" s="38" t="s">
        <v>5</v>
      </c>
      <c r="S8" s="79"/>
      <c r="T8" s="37" t="s">
        <v>11</v>
      </c>
      <c r="U8" s="37" t="s">
        <v>12</v>
      </c>
      <c r="V8" s="37" t="s">
        <v>21</v>
      </c>
      <c r="W8" s="38" t="s">
        <v>5</v>
      </c>
      <c r="X8" s="79"/>
      <c r="Y8" s="37" t="s">
        <v>11</v>
      </c>
      <c r="Z8" s="37" t="s">
        <v>12</v>
      </c>
      <c r="AA8" s="37" t="s">
        <v>21</v>
      </c>
      <c r="AB8" s="38" t="s">
        <v>5</v>
      </c>
      <c r="AC8" s="79"/>
      <c r="AD8" s="37" t="s">
        <v>11</v>
      </c>
      <c r="AE8" s="37" t="s">
        <v>12</v>
      </c>
      <c r="AF8" s="37" t="s">
        <v>21</v>
      </c>
      <c r="AG8" s="38" t="s">
        <v>5</v>
      </c>
      <c r="AH8" s="79"/>
    </row>
    <row r="9" spans="2:34" s="35" customFormat="1" x14ac:dyDescent="0.25">
      <c r="B9" s="82"/>
      <c r="C9" s="39"/>
      <c r="D9" s="40">
        <f>'Resumo do Contrato'!E4</f>
        <v>46984.639999999999</v>
      </c>
      <c r="E9" s="40"/>
      <c r="F9" s="40"/>
      <c r="G9" s="40">
        <v>9076.2199999999993</v>
      </c>
      <c r="H9" s="41">
        <v>9076.2199999999993</v>
      </c>
      <c r="I9" s="42">
        <f>H9+D9</f>
        <v>56060.86</v>
      </c>
      <c r="J9" s="40"/>
      <c r="K9" s="40"/>
      <c r="L9" s="40">
        <f>K9-F9</f>
        <v>0</v>
      </c>
      <c r="M9" s="41"/>
      <c r="N9" s="42">
        <f>M9+I9</f>
        <v>56060.86</v>
      </c>
      <c r="O9" s="40"/>
      <c r="P9" s="40"/>
      <c r="Q9" s="40">
        <f>P9-K9</f>
        <v>0</v>
      </c>
      <c r="R9" s="41"/>
      <c r="S9" s="42">
        <f>R9+N9</f>
        <v>56060.86</v>
      </c>
      <c r="T9" s="40"/>
      <c r="U9" s="40"/>
      <c r="V9" s="40">
        <f>U9-P9</f>
        <v>0</v>
      </c>
      <c r="W9" s="41"/>
      <c r="X9" s="42">
        <f>W9+S9</f>
        <v>56060.86</v>
      </c>
      <c r="Y9" s="40"/>
      <c r="Z9" s="40"/>
      <c r="AA9" s="40">
        <f>Z9-U9</f>
        <v>0</v>
      </c>
      <c r="AB9" s="41"/>
      <c r="AC9" s="42">
        <f>AB9+X9</f>
        <v>56060.86</v>
      </c>
      <c r="AD9" s="40"/>
      <c r="AE9" s="40"/>
      <c r="AF9" s="40">
        <f>AE9-Z9</f>
        <v>0</v>
      </c>
      <c r="AG9" s="41"/>
      <c r="AH9" s="42">
        <f>AG9+AC9</f>
        <v>56060.86</v>
      </c>
    </row>
    <row r="10" spans="2:34" s="35" customFormat="1" x14ac:dyDescent="0.25">
      <c r="B10" s="78" t="s">
        <v>13</v>
      </c>
      <c r="C10" s="78"/>
      <c r="D10" s="43"/>
      <c r="E10" s="78" t="s">
        <v>13</v>
      </c>
      <c r="F10" s="78"/>
      <c r="G10" s="44" t="s">
        <v>51</v>
      </c>
      <c r="H10" s="45"/>
      <c r="I10" s="45"/>
      <c r="J10" s="78" t="s">
        <v>13</v>
      </c>
      <c r="K10" s="78"/>
      <c r="L10" s="57"/>
      <c r="M10" s="45"/>
      <c r="N10" s="45"/>
      <c r="O10" s="78" t="s">
        <v>13</v>
      </c>
      <c r="P10" s="78"/>
      <c r="Q10" s="57"/>
      <c r="R10" s="45"/>
      <c r="S10" s="45"/>
      <c r="T10" s="78" t="s">
        <v>13</v>
      </c>
      <c r="U10" s="78"/>
      <c r="V10" s="57"/>
      <c r="W10" s="45"/>
      <c r="X10" s="45"/>
      <c r="Y10" s="78" t="s">
        <v>13</v>
      </c>
      <c r="Z10" s="78"/>
      <c r="AA10" s="57"/>
      <c r="AB10" s="45"/>
      <c r="AC10" s="45"/>
      <c r="AD10" s="78" t="s">
        <v>13</v>
      </c>
      <c r="AE10" s="78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22</v>
      </c>
      <c r="C12" s="53">
        <f>D9</f>
        <v>46984.639999999999</v>
      </c>
      <c r="E12" s="52" t="s">
        <v>22</v>
      </c>
      <c r="F12" s="55"/>
      <c r="G12" s="55">
        <f>C12+G9</f>
        <v>56060.86</v>
      </c>
      <c r="H12" s="56"/>
      <c r="I12" s="45"/>
      <c r="J12" s="52" t="s">
        <v>23</v>
      </c>
      <c r="K12" s="55">
        <f>(L9/360)*148</f>
        <v>0</v>
      </c>
      <c r="L12" s="55"/>
      <c r="M12" s="56"/>
      <c r="N12" s="45"/>
      <c r="O12" s="52" t="s">
        <v>24</v>
      </c>
      <c r="P12" s="55">
        <f>(Q9/360)*148</f>
        <v>0</v>
      </c>
      <c r="Q12" s="55"/>
      <c r="R12" s="56"/>
      <c r="S12" s="45"/>
      <c r="T12" s="52" t="s">
        <v>24</v>
      </c>
      <c r="U12" s="55">
        <f>V9</f>
        <v>0</v>
      </c>
      <c r="V12" s="55">
        <f>U12+Q12</f>
        <v>0</v>
      </c>
      <c r="W12" s="56"/>
      <c r="X12" s="45"/>
      <c r="Y12" s="52" t="s">
        <v>24</v>
      </c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67"/>
      <c r="I13" s="45"/>
      <c r="J13" s="54"/>
      <c r="K13" s="55"/>
      <c r="L13" s="55"/>
      <c r="M13" s="67"/>
      <c r="N13" s="45"/>
      <c r="O13" s="54"/>
      <c r="P13" s="55"/>
      <c r="Q13" s="55"/>
      <c r="R13" s="67"/>
      <c r="S13" s="45"/>
      <c r="T13" s="54"/>
      <c r="U13" s="55"/>
      <c r="V13" s="55"/>
      <c r="W13" s="67"/>
      <c r="X13" s="45"/>
      <c r="Y13" s="54"/>
      <c r="Z13" s="55"/>
      <c r="AA13" s="55"/>
      <c r="AB13" s="67"/>
      <c r="AC13" s="45"/>
      <c r="AD13" s="54"/>
      <c r="AE13" s="55"/>
      <c r="AF13" s="55"/>
      <c r="AG13" s="67"/>
      <c r="AH13" s="45"/>
    </row>
    <row r="14" spans="2:34" s="35" customFormat="1" x14ac:dyDescent="0.25">
      <c r="B14" s="52"/>
      <c r="C14" s="53"/>
      <c r="E14" s="54"/>
      <c r="F14" s="55"/>
      <c r="G14" s="55"/>
      <c r="H14" s="67"/>
      <c r="I14" s="45"/>
      <c r="J14" s="54"/>
      <c r="K14" s="55"/>
      <c r="L14" s="55"/>
      <c r="M14" s="67"/>
      <c r="N14" s="45"/>
      <c r="O14" s="54"/>
      <c r="P14" s="55"/>
      <c r="Q14" s="55"/>
      <c r="R14" s="67"/>
      <c r="S14" s="45"/>
      <c r="T14" s="54"/>
      <c r="U14" s="55"/>
      <c r="V14" s="55"/>
      <c r="W14" s="67"/>
      <c r="X14" s="45"/>
      <c r="Y14" s="54"/>
      <c r="Z14" s="55"/>
      <c r="AA14" s="55"/>
      <c r="AB14" s="67"/>
      <c r="AC14" s="45"/>
      <c r="AD14" s="54"/>
      <c r="AE14" s="55"/>
      <c r="AF14" s="55"/>
      <c r="AG14" s="6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2022-01-03T11:23:19Z</dcterms:modified>
</cp:coreProperties>
</file>