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IFMG-SLZ\Construtora Luta\"/>
    </mc:Choice>
  </mc:AlternateContent>
  <bookViews>
    <workbookView xWindow="0" yWindow="0" windowWidth="23940" windowHeight="9660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52511" iterateDelta="1E-4"/>
</workbook>
</file>

<file path=xl/calcChain.xml><?xml version="1.0" encoding="utf-8"?>
<calcChain xmlns="http://schemas.openxmlformats.org/spreadsheetml/2006/main">
  <c r="E16" i="1" l="1"/>
  <c r="G7" i="3"/>
  <c r="I7" i="3"/>
  <c r="K7" i="3" s="1"/>
  <c r="H7" i="1"/>
  <c r="G6" i="1"/>
  <c r="F4" i="1"/>
  <c r="M7" i="3" l="1"/>
</calcChain>
</file>

<file path=xl/sharedStrings.xml><?xml version="1.0" encoding="utf-8"?>
<sst xmlns="http://schemas.openxmlformats.org/spreadsheetml/2006/main" count="79" uniqueCount="70">
  <si>
    <t>Planilha de Controle de Contratos</t>
  </si>
  <si>
    <t>https://suap.ifmg.edu.br/contratos/contrato/1209/?tab=1</t>
  </si>
  <si>
    <t>Contrato 51/2021/SLR</t>
  </si>
  <si>
    <t>Alteração Contratual</t>
  </si>
  <si>
    <t>Tempo</t>
  </si>
  <si>
    <t>Valor Global</t>
  </si>
  <si>
    <t>Valor mensal</t>
  </si>
  <si>
    <t>Acréscimo %</t>
  </si>
  <si>
    <t>Supressão %</t>
  </si>
  <si>
    <t>SEI</t>
  </si>
  <si>
    <t>Observação</t>
  </si>
  <si>
    <t>Valor inicial do Contrato</t>
  </si>
  <si>
    <t>15/06/2021 a 14/06/2022</t>
  </si>
  <si>
    <t>23716.001040/2021-41</t>
  </si>
  <si>
    <t xml:space="preserve">Apólice Garantia </t>
  </si>
  <si>
    <t>Seguro 1</t>
  </si>
  <si>
    <t>Aditivo 01/2021</t>
  </si>
  <si>
    <t>Acréscimo</t>
  </si>
  <si>
    <t>23716.001894/2021-27</t>
  </si>
  <si>
    <t>Aditivo 02/2021</t>
  </si>
  <si>
    <t>Supressão</t>
  </si>
  <si>
    <t>CONTRATO 51/2021/SLR</t>
  </si>
  <si>
    <t xml:space="preserve">Item compra: 00001 - Manutenção , reforma predial - PRESTAÇÃO DE 366.500,15
SERVIÇO: Contratação de empresa especializada para a execução da obra de reforma
Ginásio, incluindo os vestiários, do campus Santa Luzia do Instituto Federal de 
Educação, Ciência e Tecnologia de Minas Gerais,IFMG.
</t>
  </si>
  <si>
    <t>Quantidade</t>
  </si>
  <si>
    <t>Valor Unitário</t>
  </si>
  <si>
    <t>Valor Total</t>
  </si>
  <si>
    <t>Valor Mensal</t>
  </si>
  <si>
    <t>Valor Anual</t>
  </si>
  <si>
    <t>Cronograma das parcelas</t>
  </si>
  <si>
    <t>Parcela nº</t>
  </si>
  <si>
    <t>Valor Parcela</t>
  </si>
  <si>
    <t>15/06 a 14/07</t>
  </si>
  <si>
    <t>JUN</t>
  </si>
  <si>
    <t>1º</t>
  </si>
  <si>
    <t>15/07 a 14/08</t>
  </si>
  <si>
    <t>JUL</t>
  </si>
  <si>
    <t>15/08 a 14/09</t>
  </si>
  <si>
    <t>AGO</t>
  </si>
  <si>
    <t>15/09 a 14/10</t>
  </si>
  <si>
    <t>SET</t>
  </si>
  <si>
    <t>15/10 a 14/11</t>
  </si>
  <si>
    <t>OUT</t>
  </si>
  <si>
    <t>15/11 a 14/12</t>
  </si>
  <si>
    <t>NOV</t>
  </si>
  <si>
    <t>15/12 a 14/01</t>
  </si>
  <si>
    <t>DEZ</t>
  </si>
  <si>
    <t>15/01 a 14/02</t>
  </si>
  <si>
    <t>JAN</t>
  </si>
  <si>
    <t>15/02 a 14/03</t>
  </si>
  <si>
    <t>FEV</t>
  </si>
  <si>
    <t>15/03 a 14/04</t>
  </si>
  <si>
    <t>MAR</t>
  </si>
  <si>
    <t>15/04 a 14/05</t>
  </si>
  <si>
    <t>ABR</t>
  </si>
  <si>
    <t>15/05 a 14/06</t>
  </si>
  <si>
    <t>MAI</t>
  </si>
  <si>
    <t>Cronograma</t>
  </si>
  <si>
    <t>Período</t>
  </si>
  <si>
    <t xml:space="preserve">Valor </t>
  </si>
  <si>
    <t>15/06/2021 a 14/07/2022</t>
  </si>
  <si>
    <t>23716.002003/2021-50</t>
  </si>
  <si>
    <t>Novo valor global</t>
  </si>
  <si>
    <t>Diferença global</t>
  </si>
  <si>
    <t>Valor do termo</t>
  </si>
  <si>
    <t>Valor acumulado</t>
  </si>
  <si>
    <t xml:space="preserve">1º </t>
  </si>
  <si>
    <t>Aditivo 01/2021 – Acréscimo</t>
  </si>
  <si>
    <t xml:space="preserve">fixação de perfil metalon; Fornecimento de chapas </t>
  </si>
  <si>
    <t>Aditivo 02/2021 – Supressão</t>
  </si>
  <si>
    <t>Policarbonato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</si>
</sst>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.000%"/>
    <numFmt numFmtId="165" formatCode="dd/mm/yy"/>
    <numFmt numFmtId="166" formatCode="d/m/yyyy"/>
  </numFmts>
  <fonts count="19" x14ac:knownFonts="1">
    <font>
      <sz val="10"/>
      <color rgb="FF000000"/>
      <name val="Arial"/>
    </font>
    <font>
      <sz val="11"/>
      <color theme="1"/>
      <name val="Arial"/>
    </font>
    <font>
      <u/>
      <sz val="11"/>
      <color rgb="FF0000FF"/>
      <name val="Arial"/>
    </font>
    <font>
      <b/>
      <sz val="11"/>
      <color rgb="FF000000"/>
      <name val="Arial"/>
    </font>
    <font>
      <b/>
      <sz val="11"/>
      <color rgb="FF00B0F0"/>
      <name val="Arial"/>
    </font>
    <font>
      <b/>
      <sz val="11"/>
      <color rgb="FFFF0000"/>
      <name val="Arial"/>
    </font>
    <font>
      <sz val="10"/>
      <color theme="1"/>
      <name val="Arial"/>
    </font>
    <font>
      <sz val="11"/>
      <color rgb="FF00B0F0"/>
      <name val="Arial"/>
    </font>
    <font>
      <sz val="11"/>
      <color theme="5"/>
      <name val="Arial"/>
    </font>
    <font>
      <b/>
      <sz val="11"/>
      <color theme="1"/>
      <name val="Arial"/>
    </font>
    <font>
      <sz val="10"/>
      <name val="Arial"/>
    </font>
    <font>
      <sz val="11"/>
      <color rgb="FF000000"/>
      <name val="Arial"/>
    </font>
    <font>
      <b/>
      <sz val="11"/>
      <color rgb="FFFFFFFF"/>
      <name val="Arial"/>
    </font>
    <font>
      <sz val="11"/>
      <color rgb="FFFFFFFF"/>
      <name val="Arial"/>
    </font>
    <font>
      <b/>
      <sz val="36"/>
      <color rgb="FF000000"/>
      <name val="Arial"/>
    </font>
    <font>
      <sz val="10"/>
      <color rgb="FF000000"/>
      <name val="Arial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  <fill>
      <patternFill patternType="solid">
        <fgColor rgb="FF92D050"/>
        <bgColor rgb="FF969696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1" fillId="0" borderId="1" xfId="0" applyFont="1" applyBorder="1"/>
    <xf numFmtId="0" fontId="1" fillId="0" borderId="1" xfId="0" applyFont="1" applyBorder="1" applyAlignment="1"/>
    <xf numFmtId="4" fontId="1" fillId="0" borderId="1" xfId="0" applyNumberFormat="1" applyFont="1" applyBorder="1" applyAlignment="1"/>
    <xf numFmtId="4" fontId="1" fillId="0" borderId="1" xfId="0" applyNumberFormat="1" applyFont="1" applyBorder="1"/>
    <xf numFmtId="0" fontId="6" fillId="0" borderId="0" xfId="0" applyFont="1" applyAlignment="1"/>
    <xf numFmtId="0" fontId="6" fillId="0" borderId="1" xfId="0" applyFont="1" applyBorder="1"/>
    <xf numFmtId="0" fontId="7" fillId="0" borderId="1" xfId="0" applyFont="1" applyBorder="1" applyAlignment="1"/>
    <xf numFmtId="0" fontId="8" fillId="0" borderId="1" xfId="0" applyFont="1" applyBorder="1" applyAlignment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11" fillId="0" borderId="10" xfId="0" applyNumberFormat="1" applyFont="1" applyBorder="1" applyAlignment="1">
      <alignment horizontal="right"/>
    </xf>
    <xf numFmtId="4" fontId="11" fillId="0" borderId="7" xfId="0" applyNumberFormat="1" applyFont="1" applyBorder="1" applyAlignment="1">
      <alignment horizontal="right"/>
    </xf>
    <xf numFmtId="0" fontId="11" fillId="0" borderId="11" xfId="0" applyFont="1" applyBorder="1" applyAlignment="1"/>
    <xf numFmtId="0" fontId="3" fillId="0" borderId="9" xfId="0" applyFont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3" fillId="4" borderId="0" xfId="0" applyFont="1" applyFill="1" applyAlignment="1"/>
    <xf numFmtId="4" fontId="11" fillId="0" borderId="1" xfId="0" applyNumberFormat="1" applyFont="1" applyBorder="1" applyAlignment="1">
      <alignment horizontal="right"/>
    </xf>
    <xf numFmtId="0" fontId="11" fillId="5" borderId="11" xfId="0" applyFont="1" applyFill="1" applyBorder="1" applyAlignment="1"/>
    <xf numFmtId="0" fontId="11" fillId="5" borderId="7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4" fontId="11" fillId="5" borderId="1" xfId="0" applyNumberFormat="1" applyFont="1" applyFill="1" applyBorder="1" applyAlignment="1">
      <alignment horizontal="right"/>
    </xf>
    <xf numFmtId="164" fontId="1" fillId="0" borderId="1" xfId="2" applyNumberFormat="1" applyFont="1" applyBorder="1"/>
    <xf numFmtId="0" fontId="16" fillId="0" borderId="12" xfId="0" applyFont="1" applyBorder="1" applyAlignment="1">
      <alignment vertical="center"/>
    </xf>
    <xf numFmtId="0" fontId="16" fillId="7" borderId="12" xfId="0" applyFont="1" applyFill="1" applyBorder="1" applyAlignment="1">
      <alignment vertical="center"/>
    </xf>
    <xf numFmtId="0" fontId="0" fillId="0" borderId="12" xfId="0" applyBorder="1"/>
    <xf numFmtId="44" fontId="0" fillId="0" borderId="12" xfId="1" applyFont="1" applyBorder="1" applyAlignment="1" applyProtection="1">
      <alignment horizontal="center"/>
    </xf>
    <xf numFmtId="44" fontId="0" fillId="0" borderId="12" xfId="1" applyFont="1" applyBorder="1" applyAlignment="1" applyProtection="1"/>
    <xf numFmtId="166" fontId="0" fillId="0" borderId="12" xfId="0" applyNumberFormat="1" applyBorder="1"/>
    <xf numFmtId="4" fontId="0" fillId="0" borderId="12" xfId="0" applyNumberFormat="1" applyBorder="1"/>
    <xf numFmtId="0" fontId="16" fillId="9" borderId="15" xfId="0" applyFont="1" applyFill="1" applyBorder="1" applyAlignment="1">
      <alignment vertical="center"/>
    </xf>
    <xf numFmtId="165" fontId="16" fillId="9" borderId="15" xfId="0" applyNumberFormat="1" applyFont="1" applyFill="1" applyBorder="1" applyAlignment="1">
      <alignment vertical="center"/>
    </xf>
    <xf numFmtId="4" fontId="18" fillId="0" borderId="0" xfId="0" applyNumberFormat="1" applyFont="1" applyAlignment="1"/>
    <xf numFmtId="0" fontId="9" fillId="2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6" fillId="6" borderId="12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6" fillId="6" borderId="13" xfId="0" applyNumberFormat="1" applyFont="1" applyFill="1" applyBorder="1" applyAlignment="1">
      <alignment horizontal="center" vertical="center"/>
    </xf>
    <xf numFmtId="165" fontId="16" fillId="6" borderId="14" xfId="0" applyNumberFormat="1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9" xfId="0" applyFont="1" applyBorder="1"/>
    <xf numFmtId="0" fontId="3" fillId="2" borderId="2" xfId="0" applyFont="1" applyFill="1" applyBorder="1" applyAlignment="1">
      <alignment horizontal="center"/>
    </xf>
    <xf numFmtId="0" fontId="6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3" fillId="0" borderId="8" xfId="0" applyFont="1" applyBorder="1" applyAlignment="1">
      <alignment horizontal="center"/>
    </xf>
    <xf numFmtId="0" fontId="10" fillId="0" borderId="8" xfId="0" applyFont="1" applyBorder="1"/>
    <xf numFmtId="0" fontId="12" fillId="4" borderId="2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ap.ifmg.edu.br/contratos/contrato/1209/?ta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6"/>
  <sheetViews>
    <sheetView tabSelected="1" topLeftCell="B1" workbookViewId="0">
      <selection activeCell="G12" sqref="G12"/>
    </sheetView>
  </sheetViews>
  <sheetFormatPr defaultColWidth="14.42578125" defaultRowHeight="15.75" customHeight="1" x14ac:dyDescent="0.2"/>
  <cols>
    <col min="2" max="2" width="25.140625" customWidth="1"/>
    <col min="3" max="3" width="28.85546875" customWidth="1"/>
    <col min="4" max="4" width="52.5703125" customWidth="1"/>
    <col min="7" max="7" width="20.140625" bestFit="1" customWidth="1"/>
    <col min="9" max="9" width="19.85546875" customWidth="1"/>
  </cols>
  <sheetData>
    <row r="1" spans="2:10" ht="14.25" x14ac:dyDescent="0.2">
      <c r="B1" s="1"/>
      <c r="C1" s="2" t="s">
        <v>0</v>
      </c>
      <c r="D1" s="3" t="s">
        <v>1</v>
      </c>
      <c r="E1" s="1"/>
      <c r="F1" s="1"/>
      <c r="G1" s="1"/>
      <c r="H1" s="1"/>
      <c r="I1" s="1"/>
      <c r="J1" s="1"/>
    </row>
    <row r="2" spans="2:10" ht="14.25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ht="15.75" customHeight="1" x14ac:dyDescent="0.25"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5" t="s">
        <v>9</v>
      </c>
      <c r="J3" s="5" t="s">
        <v>10</v>
      </c>
    </row>
    <row r="4" spans="2:10" ht="15.75" customHeight="1" x14ac:dyDescent="0.25">
      <c r="B4" s="8" t="s">
        <v>11</v>
      </c>
      <c r="C4" s="9"/>
      <c r="D4" s="10" t="s">
        <v>12</v>
      </c>
      <c r="E4" s="11">
        <v>686585.42</v>
      </c>
      <c r="F4" s="12">
        <f>E4/12</f>
        <v>57215.451666666668</v>
      </c>
      <c r="G4" s="9"/>
      <c r="H4" s="9"/>
      <c r="I4" s="13" t="s">
        <v>13</v>
      </c>
      <c r="J4" s="9"/>
    </row>
    <row r="5" spans="2:10" ht="15.75" customHeight="1" x14ac:dyDescent="0.25">
      <c r="B5" s="8" t="s">
        <v>14</v>
      </c>
      <c r="C5" s="10" t="s">
        <v>15</v>
      </c>
      <c r="D5" s="9"/>
      <c r="E5" s="9"/>
      <c r="F5" s="9"/>
      <c r="G5" s="9"/>
      <c r="H5" s="9"/>
      <c r="I5" s="14"/>
      <c r="J5" s="9"/>
    </row>
    <row r="6" spans="2:10" ht="14.25" x14ac:dyDescent="0.2">
      <c r="B6" s="10" t="s">
        <v>16</v>
      </c>
      <c r="C6" s="15" t="s">
        <v>17</v>
      </c>
      <c r="D6" s="9"/>
      <c r="E6" s="11">
        <v>82564.070000000007</v>
      </c>
      <c r="F6" s="9"/>
      <c r="G6" s="34">
        <f>E6/E4</f>
        <v>0.12025316529442177</v>
      </c>
      <c r="H6" s="9"/>
      <c r="I6" s="13" t="s">
        <v>18</v>
      </c>
      <c r="J6" s="9"/>
    </row>
    <row r="7" spans="2:10" ht="14.25" x14ac:dyDescent="0.2">
      <c r="B7" s="10" t="s">
        <v>19</v>
      </c>
      <c r="C7" s="16" t="s">
        <v>20</v>
      </c>
      <c r="D7" s="9"/>
      <c r="E7" s="11">
        <v>-15691.86</v>
      </c>
      <c r="F7" s="9"/>
      <c r="H7" s="34">
        <f>E7/(E4+E6)</f>
        <v>-2.0401573691480965E-2</v>
      </c>
      <c r="I7" s="13" t="s">
        <v>60</v>
      </c>
      <c r="J7" s="9"/>
    </row>
    <row r="8" spans="2:10" ht="14.25" x14ac:dyDescent="0.2">
      <c r="B8" s="9"/>
      <c r="C8" s="9"/>
      <c r="D8" s="9"/>
      <c r="E8" s="9"/>
      <c r="F8" s="9"/>
      <c r="G8" s="9"/>
      <c r="H8" s="9"/>
      <c r="I8" s="9"/>
      <c r="J8" s="9"/>
    </row>
    <row r="9" spans="2:10" ht="14.25" x14ac:dyDescent="0.2">
      <c r="B9" s="9"/>
      <c r="C9" s="9"/>
      <c r="D9" s="9"/>
      <c r="E9" s="9"/>
      <c r="F9" s="9"/>
      <c r="G9" s="9"/>
      <c r="H9" s="9"/>
      <c r="I9" s="9"/>
      <c r="J9" s="9"/>
    </row>
    <row r="10" spans="2:10" ht="14.25" x14ac:dyDescent="0.2">
      <c r="B10" s="9"/>
      <c r="C10" s="9"/>
      <c r="D10" s="9"/>
      <c r="E10" s="9"/>
      <c r="F10" s="9"/>
      <c r="G10" s="9"/>
      <c r="H10" s="9"/>
      <c r="I10" s="9"/>
      <c r="J10" s="9"/>
    </row>
    <row r="11" spans="2:10" ht="14.25" x14ac:dyDescent="0.2">
      <c r="B11" s="9"/>
      <c r="C11" s="9"/>
      <c r="D11" s="9"/>
      <c r="E11" s="9"/>
      <c r="F11" s="9"/>
      <c r="G11" s="9"/>
      <c r="H11" s="9"/>
      <c r="I11" s="9"/>
      <c r="J11" s="9"/>
    </row>
    <row r="12" spans="2:10" ht="14.25" x14ac:dyDescent="0.2">
      <c r="B12" s="9"/>
      <c r="C12" s="9"/>
      <c r="D12" s="9"/>
      <c r="E12" s="9"/>
      <c r="F12" s="9"/>
      <c r="G12" s="9"/>
      <c r="H12" s="9"/>
      <c r="I12" s="9"/>
      <c r="J12" s="9"/>
    </row>
    <row r="13" spans="2:10" ht="14.25" x14ac:dyDescent="0.2">
      <c r="B13" s="9"/>
      <c r="C13" s="9"/>
      <c r="D13" s="9"/>
      <c r="E13" s="9"/>
      <c r="F13" s="9"/>
      <c r="G13" s="9"/>
      <c r="H13" s="9"/>
      <c r="I13" s="9"/>
      <c r="J13" s="9"/>
    </row>
    <row r="14" spans="2:10" ht="14.25" x14ac:dyDescent="0.2">
      <c r="B14" s="9"/>
      <c r="C14" s="9"/>
      <c r="D14" s="9"/>
      <c r="E14" s="9"/>
      <c r="F14" s="9"/>
      <c r="G14" s="9"/>
      <c r="H14" s="9"/>
      <c r="I14" s="9"/>
      <c r="J14" s="9"/>
    </row>
    <row r="15" spans="2:10" ht="14.25" x14ac:dyDescent="0.2">
      <c r="B15" s="9"/>
      <c r="C15" s="9"/>
      <c r="D15" s="9"/>
      <c r="E15" s="9"/>
      <c r="F15" s="9"/>
      <c r="G15" s="9"/>
      <c r="H15" s="9"/>
      <c r="I15" s="9"/>
      <c r="J15" s="9"/>
    </row>
    <row r="16" spans="2:10" ht="14.25" x14ac:dyDescent="0.2">
      <c r="B16" s="9"/>
      <c r="C16" s="9"/>
      <c r="D16" s="9"/>
      <c r="E16" s="12">
        <f>SUM(E4:E15)</f>
        <v>753457.63</v>
      </c>
      <c r="F16" s="9"/>
      <c r="G16" s="9"/>
      <c r="H16" s="9"/>
      <c r="I16" s="9"/>
      <c r="J16" s="9"/>
    </row>
  </sheetData>
  <hyperlinks>
    <hyperlink ref="D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G5"/>
  <sheetViews>
    <sheetView workbookViewId="0">
      <selection activeCell="B3" sqref="B3:G3"/>
    </sheetView>
  </sheetViews>
  <sheetFormatPr defaultColWidth="14.42578125" defaultRowHeight="15.75" customHeight="1" x14ac:dyDescent="0.2"/>
  <sheetData>
    <row r="2" spans="2:7" x14ac:dyDescent="0.2">
      <c r="B2" s="45" t="s">
        <v>21</v>
      </c>
      <c r="C2" s="46"/>
      <c r="D2" s="46"/>
      <c r="E2" s="46"/>
      <c r="F2" s="46"/>
      <c r="G2" s="47"/>
    </row>
    <row r="3" spans="2:7" x14ac:dyDescent="0.2">
      <c r="B3" s="48" t="s">
        <v>22</v>
      </c>
      <c r="C3" s="46"/>
      <c r="D3" s="46"/>
      <c r="E3" s="46"/>
      <c r="F3" s="46"/>
      <c r="G3" s="47"/>
    </row>
    <row r="4" spans="2:7" x14ac:dyDescent="0.2">
      <c r="B4" s="17" t="s">
        <v>23</v>
      </c>
      <c r="C4" s="49" t="s">
        <v>24</v>
      </c>
      <c r="D4" s="46"/>
      <c r="E4" s="47"/>
      <c r="F4" s="49" t="s">
        <v>25</v>
      </c>
      <c r="G4" s="47"/>
    </row>
    <row r="5" spans="2:7" x14ac:dyDescent="0.2">
      <c r="B5" s="17">
        <v>0.53380000000000005</v>
      </c>
      <c r="C5" s="50">
        <v>686587.01760000002</v>
      </c>
      <c r="D5" s="46"/>
      <c r="E5" s="47"/>
      <c r="F5" s="50">
        <v>366500.15</v>
      </c>
      <c r="G5" s="47"/>
    </row>
  </sheetData>
  <mergeCells count="6">
    <mergeCell ref="B2:G2"/>
    <mergeCell ref="B3:G3"/>
    <mergeCell ref="C4:E4"/>
    <mergeCell ref="F4:G4"/>
    <mergeCell ref="C5:E5"/>
    <mergeCell ref="F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M21"/>
  <sheetViews>
    <sheetView workbookViewId="0">
      <selection activeCell="K9" sqref="K9"/>
    </sheetView>
  </sheetViews>
  <sheetFormatPr defaultColWidth="14.42578125" defaultRowHeight="15.75" customHeight="1" x14ac:dyDescent="0.2"/>
  <cols>
    <col min="2" max="2" width="6.7109375" customWidth="1"/>
  </cols>
  <sheetData>
    <row r="3" spans="1:13" ht="15.75" customHeight="1" x14ac:dyDescent="0.25">
      <c r="A3" s="18"/>
      <c r="B3" s="18"/>
      <c r="C3" s="60" t="s">
        <v>2</v>
      </c>
      <c r="D3" s="46"/>
      <c r="E3" s="47"/>
      <c r="F3" s="51" t="s">
        <v>66</v>
      </c>
      <c r="G3" s="51"/>
      <c r="H3" s="51"/>
      <c r="I3" s="51"/>
      <c r="J3" s="51" t="s">
        <v>68</v>
      </c>
      <c r="K3" s="51"/>
      <c r="L3" s="51"/>
      <c r="M3" s="51"/>
    </row>
    <row r="4" spans="1:13" ht="15.75" customHeight="1" x14ac:dyDescent="0.25">
      <c r="A4" s="18"/>
      <c r="B4" s="18"/>
      <c r="C4" s="60" t="s">
        <v>12</v>
      </c>
      <c r="D4" s="46"/>
      <c r="E4" s="47"/>
      <c r="F4" s="52" t="s">
        <v>67</v>
      </c>
      <c r="G4" s="53"/>
      <c r="H4" s="53"/>
      <c r="I4" s="42"/>
      <c r="J4" s="52" t="s">
        <v>69</v>
      </c>
      <c r="K4" s="53"/>
      <c r="L4" s="53"/>
      <c r="M4" s="42"/>
    </row>
    <row r="5" spans="1:13" ht="15" x14ac:dyDescent="0.2">
      <c r="A5" s="18"/>
      <c r="B5" s="18"/>
      <c r="C5" s="61"/>
      <c r="D5" s="62"/>
      <c r="E5" s="63"/>
      <c r="F5" s="54"/>
      <c r="G5" s="55"/>
      <c r="H5" s="55"/>
      <c r="I5" s="43"/>
      <c r="J5" s="54"/>
      <c r="K5" s="55"/>
      <c r="L5" s="55"/>
      <c r="M5" s="43"/>
    </row>
    <row r="6" spans="1:13" ht="15.75" customHeight="1" x14ac:dyDescent="0.25">
      <c r="A6" s="18"/>
      <c r="B6" s="18"/>
      <c r="C6" s="64"/>
      <c r="D6" s="19" t="s">
        <v>26</v>
      </c>
      <c r="E6" s="20" t="s">
        <v>27</v>
      </c>
      <c r="F6" s="35" t="s">
        <v>61</v>
      </c>
      <c r="G6" s="35" t="s">
        <v>62</v>
      </c>
      <c r="H6" s="35" t="s">
        <v>63</v>
      </c>
      <c r="I6" s="36" t="s">
        <v>64</v>
      </c>
      <c r="J6" s="35" t="s">
        <v>61</v>
      </c>
      <c r="K6" s="35" t="s">
        <v>62</v>
      </c>
      <c r="L6" s="35" t="s">
        <v>63</v>
      </c>
      <c r="M6" s="36" t="s">
        <v>64</v>
      </c>
    </row>
    <row r="7" spans="1:13" x14ac:dyDescent="0.25">
      <c r="A7" s="18"/>
      <c r="B7" s="18"/>
      <c r="C7" s="65"/>
      <c r="D7" s="21">
        <v>57215.45</v>
      </c>
      <c r="E7" s="22">
        <v>686585.42</v>
      </c>
      <c r="F7" s="41">
        <v>769149.49</v>
      </c>
      <c r="G7" s="41">
        <f>F7-E7</f>
        <v>82564.069999999949</v>
      </c>
      <c r="H7" s="41">
        <v>82564.070000000007</v>
      </c>
      <c r="I7" s="37">
        <f>H7+E7</f>
        <v>769149.49</v>
      </c>
      <c r="J7" s="41">
        <v>753457.63</v>
      </c>
      <c r="K7" s="41">
        <f>J7-I7</f>
        <v>-15691.859999999986</v>
      </c>
      <c r="L7" s="44">
        <v>-15691.86</v>
      </c>
      <c r="M7" s="41">
        <f>L7+I7</f>
        <v>753457.63</v>
      </c>
    </row>
    <row r="8" spans="1:13" ht="15.75" customHeight="1" x14ac:dyDescent="0.25">
      <c r="A8" s="18"/>
      <c r="B8" s="18"/>
      <c r="C8" s="66" t="s">
        <v>28</v>
      </c>
      <c r="D8" s="47"/>
      <c r="E8" s="23"/>
      <c r="F8" s="56" t="s">
        <v>28</v>
      </c>
      <c r="G8" s="56"/>
      <c r="H8" s="37"/>
      <c r="I8" s="37"/>
      <c r="J8" s="56" t="s">
        <v>28</v>
      </c>
      <c r="K8" s="56"/>
      <c r="L8" s="37"/>
      <c r="M8" s="37"/>
    </row>
    <row r="9" spans="1:13" ht="15.75" customHeight="1" x14ac:dyDescent="0.25">
      <c r="A9" s="18"/>
      <c r="B9" s="18"/>
      <c r="C9" s="24" t="s">
        <v>29</v>
      </c>
      <c r="D9" s="20" t="s">
        <v>30</v>
      </c>
      <c r="E9" s="25"/>
      <c r="F9" s="38" t="s">
        <v>65</v>
      </c>
      <c r="G9" s="41">
        <v>769149.49</v>
      </c>
      <c r="H9" s="39"/>
      <c r="I9" s="39"/>
      <c r="J9" s="38" t="s">
        <v>65</v>
      </c>
      <c r="K9" s="41">
        <v>753457.63</v>
      </c>
      <c r="L9" s="39"/>
      <c r="M9" s="39"/>
    </row>
    <row r="10" spans="1:13" ht="14.25" x14ac:dyDescent="0.2">
      <c r="A10" s="2" t="s">
        <v>31</v>
      </c>
      <c r="B10" s="26" t="s">
        <v>32</v>
      </c>
      <c r="C10" s="57" t="s">
        <v>33</v>
      </c>
      <c r="D10" s="27">
        <v>57215.45</v>
      </c>
      <c r="E10" s="28"/>
      <c r="F10" s="37"/>
      <c r="G10" s="37"/>
      <c r="H10" s="37"/>
      <c r="I10" s="37"/>
      <c r="J10" s="37"/>
      <c r="K10" s="37"/>
      <c r="L10" s="37"/>
      <c r="M10" s="37"/>
    </row>
    <row r="11" spans="1:13" ht="14.25" x14ac:dyDescent="0.2">
      <c r="A11" s="2" t="s">
        <v>34</v>
      </c>
      <c r="B11" s="26" t="s">
        <v>35</v>
      </c>
      <c r="C11" s="58"/>
      <c r="D11" s="27">
        <v>57215.45</v>
      </c>
      <c r="E11" s="28"/>
      <c r="F11" s="37"/>
      <c r="G11" s="37"/>
      <c r="H11" s="37"/>
      <c r="I11" s="37"/>
      <c r="J11" s="37"/>
      <c r="K11" s="37"/>
      <c r="L11" s="37"/>
      <c r="M11" s="37"/>
    </row>
    <row r="12" spans="1:13" ht="14.25" x14ac:dyDescent="0.2">
      <c r="A12" s="2" t="s">
        <v>36</v>
      </c>
      <c r="B12" s="26" t="s">
        <v>37</v>
      </c>
      <c r="C12" s="58"/>
      <c r="D12" s="27">
        <v>57215.45</v>
      </c>
      <c r="E12" s="28"/>
      <c r="F12" s="37"/>
      <c r="G12" s="37"/>
      <c r="H12" s="37"/>
      <c r="I12" s="37"/>
      <c r="J12" s="37"/>
      <c r="K12" s="37"/>
      <c r="L12" s="37"/>
      <c r="M12" s="37"/>
    </row>
    <row r="13" spans="1:13" ht="14.25" x14ac:dyDescent="0.2">
      <c r="A13" s="2" t="s">
        <v>38</v>
      </c>
      <c r="B13" s="26" t="s">
        <v>39</v>
      </c>
      <c r="C13" s="58"/>
      <c r="D13" s="27">
        <v>57215.45</v>
      </c>
      <c r="E13" s="28"/>
      <c r="F13" s="37"/>
      <c r="G13" s="37"/>
      <c r="H13" s="37"/>
      <c r="I13" s="37"/>
      <c r="J13" s="37"/>
      <c r="K13" s="37"/>
      <c r="L13" s="37"/>
      <c r="M13" s="37"/>
    </row>
    <row r="14" spans="1:13" ht="14.25" x14ac:dyDescent="0.2">
      <c r="A14" s="2" t="s">
        <v>40</v>
      </c>
      <c r="B14" s="26" t="s">
        <v>41</v>
      </c>
      <c r="C14" s="58"/>
      <c r="D14" s="27">
        <v>57215.45</v>
      </c>
      <c r="E14" s="28"/>
      <c r="F14" s="37"/>
      <c r="G14" s="40"/>
      <c r="H14" s="37"/>
      <c r="I14" s="37"/>
      <c r="J14" s="37"/>
      <c r="K14" s="40"/>
      <c r="L14" s="37"/>
      <c r="M14" s="37"/>
    </row>
    <row r="15" spans="1:13" ht="14.25" x14ac:dyDescent="0.2">
      <c r="A15" s="2" t="s">
        <v>42</v>
      </c>
      <c r="B15" s="26" t="s">
        <v>43</v>
      </c>
      <c r="C15" s="58"/>
      <c r="D15" s="27">
        <v>57215.45</v>
      </c>
      <c r="E15" s="28"/>
      <c r="F15" s="40"/>
      <c r="G15" s="40"/>
      <c r="H15" s="37"/>
      <c r="I15" s="37"/>
      <c r="J15" s="40"/>
      <c r="K15" s="40"/>
      <c r="L15" s="37"/>
      <c r="M15" s="37"/>
    </row>
    <row r="16" spans="1:13" ht="14.25" x14ac:dyDescent="0.2">
      <c r="A16" s="2" t="s">
        <v>44</v>
      </c>
      <c r="B16" s="26" t="s">
        <v>45</v>
      </c>
      <c r="C16" s="58"/>
      <c r="D16" s="27">
        <v>57215.45</v>
      </c>
      <c r="E16" s="28"/>
      <c r="F16" s="37"/>
      <c r="G16" s="37"/>
      <c r="H16" s="37"/>
      <c r="I16" s="37"/>
      <c r="J16" s="37"/>
      <c r="K16" s="37"/>
      <c r="L16" s="37"/>
      <c r="M16" s="37"/>
    </row>
    <row r="17" spans="1:13" ht="14.25" x14ac:dyDescent="0.2">
      <c r="A17" s="2" t="s">
        <v>46</v>
      </c>
      <c r="B17" s="26" t="s">
        <v>47</v>
      </c>
      <c r="C17" s="58"/>
      <c r="D17" s="27">
        <v>57215.45</v>
      </c>
      <c r="E17" s="28"/>
      <c r="F17" s="37"/>
      <c r="G17" s="37"/>
      <c r="H17" s="37"/>
      <c r="I17" s="37"/>
      <c r="J17" s="37"/>
      <c r="K17" s="37"/>
      <c r="L17" s="37"/>
      <c r="M17" s="37"/>
    </row>
    <row r="18" spans="1:13" ht="14.25" x14ac:dyDescent="0.2">
      <c r="A18" s="2" t="s">
        <v>48</v>
      </c>
      <c r="B18" s="26" t="s">
        <v>49</v>
      </c>
      <c r="C18" s="58"/>
      <c r="D18" s="27">
        <v>57215.45</v>
      </c>
      <c r="E18" s="28"/>
      <c r="F18" s="37"/>
      <c r="G18" s="37"/>
      <c r="H18" s="37"/>
      <c r="I18" s="37"/>
      <c r="J18" s="37"/>
      <c r="K18" s="37"/>
      <c r="L18" s="37"/>
      <c r="M18" s="37"/>
    </row>
    <row r="19" spans="1:13" ht="14.25" x14ac:dyDescent="0.2">
      <c r="A19" s="2" t="s">
        <v>50</v>
      </c>
      <c r="B19" s="26" t="s">
        <v>51</v>
      </c>
      <c r="C19" s="58"/>
      <c r="D19" s="27">
        <v>57215.45</v>
      </c>
      <c r="E19" s="28"/>
      <c r="F19" s="37"/>
      <c r="G19" s="37"/>
      <c r="H19" s="37"/>
      <c r="I19" s="37"/>
      <c r="J19" s="37"/>
      <c r="K19" s="37"/>
      <c r="L19" s="37"/>
      <c r="M19" s="37"/>
    </row>
    <row r="20" spans="1:13" ht="14.25" x14ac:dyDescent="0.2">
      <c r="A20" s="2" t="s">
        <v>52</v>
      </c>
      <c r="B20" s="26" t="s">
        <v>53</v>
      </c>
      <c r="C20" s="58"/>
      <c r="D20" s="27">
        <v>57215.45</v>
      </c>
      <c r="E20" s="28"/>
      <c r="F20" s="37"/>
      <c r="G20" s="37"/>
      <c r="H20" s="37"/>
      <c r="I20" s="37"/>
      <c r="J20" s="37"/>
      <c r="K20" s="37"/>
      <c r="L20" s="37"/>
      <c r="M20" s="37"/>
    </row>
    <row r="21" spans="1:13" ht="14.25" x14ac:dyDescent="0.2">
      <c r="A21" s="2" t="s">
        <v>54</v>
      </c>
      <c r="B21" s="26" t="s">
        <v>55</v>
      </c>
      <c r="C21" s="59"/>
      <c r="D21" s="27">
        <v>57215.45</v>
      </c>
      <c r="E21" s="29"/>
      <c r="F21" s="37"/>
      <c r="G21" s="37"/>
      <c r="H21" s="37"/>
      <c r="I21" s="37"/>
      <c r="J21" s="37"/>
      <c r="K21" s="37"/>
      <c r="L21" s="37"/>
      <c r="M21" s="37"/>
    </row>
  </sheetData>
  <mergeCells count="14">
    <mergeCell ref="J3:M3"/>
    <mergeCell ref="J4:L4"/>
    <mergeCell ref="J5:L5"/>
    <mergeCell ref="J8:K8"/>
    <mergeCell ref="C10:C21"/>
    <mergeCell ref="F3:I3"/>
    <mergeCell ref="F8:G8"/>
    <mergeCell ref="F4:H4"/>
    <mergeCell ref="F5:H5"/>
    <mergeCell ref="C3:E3"/>
    <mergeCell ref="C4:E4"/>
    <mergeCell ref="C5:E5"/>
    <mergeCell ref="C6:C7"/>
    <mergeCell ref="C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3"/>
  <sheetViews>
    <sheetView workbookViewId="0">
      <selection activeCell="C3" sqref="C3"/>
    </sheetView>
  </sheetViews>
  <sheetFormatPr defaultColWidth="14.42578125" defaultRowHeight="15.75" customHeight="1" x14ac:dyDescent="0.2"/>
  <cols>
    <col min="2" max="2" width="24" customWidth="1"/>
  </cols>
  <sheetData>
    <row r="2" spans="1:3" x14ac:dyDescent="0.2">
      <c r="A2" s="30" t="s">
        <v>56</v>
      </c>
      <c r="B2" s="30" t="s">
        <v>57</v>
      </c>
      <c r="C2" s="30" t="s">
        <v>58</v>
      </c>
    </row>
    <row r="3" spans="1:3" x14ac:dyDescent="0.2">
      <c r="A3" s="31">
        <v>1</v>
      </c>
      <c r="B3" s="32" t="s">
        <v>59</v>
      </c>
      <c r="C3" s="33">
        <v>753457.63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Fabiana Monjardim de Carvalho</cp:lastModifiedBy>
  <dcterms:modified xsi:type="dcterms:W3CDTF">2022-01-13T14:39:15Z</dcterms:modified>
</cp:coreProperties>
</file>