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8_{5099F0AF-DE58-41F5-ADB7-9F0BAC3D17F8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4" l="1"/>
  <c r="G7" i="1"/>
  <c r="G6" i="1"/>
  <c r="G5" i="1"/>
  <c r="G4" i="1"/>
  <c r="F7" i="1"/>
  <c r="F5" i="1"/>
  <c r="F6" i="1"/>
  <c r="F4" i="1"/>
  <c r="D8" i="1"/>
  <c r="B3" i="4" l="1"/>
  <c r="B4" i="4" l="1"/>
  <c r="H19" i="2" l="1"/>
  <c r="G19" i="2"/>
  <c r="E19" i="2"/>
  <c r="F10" i="1" l="1"/>
  <c r="G10" i="1"/>
  <c r="F19" i="2" l="1"/>
  <c r="G8" i="1" l="1"/>
  <c r="F8" i="1"/>
</calcChain>
</file>

<file path=xl/sharedStrings.xml><?xml version="1.0" encoding="utf-8"?>
<sst xmlns="http://schemas.openxmlformats.org/spreadsheetml/2006/main" count="43" uniqueCount="43">
  <si>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</si>
  <si>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</si>
  <si>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</si>
  <si>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</si>
  <si>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</si>
  <si>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</si>
  <si>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</si>
  <si>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</si>
  <si>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</si>
  <si>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</si>
  <si>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</si>
  <si>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</si>
  <si>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</si>
  <si>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</si>
  <si>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</si>
  <si>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</si>
  <si>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SEI Nº</t>
  </si>
  <si>
    <t>Valor Mensal</t>
  </si>
  <si>
    <t>Cronograma das parcelas</t>
  </si>
  <si>
    <t>Parcela nº</t>
  </si>
  <si>
    <t>Valor Parcela</t>
  </si>
  <si>
    <t>1º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</si>
  <si>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</si>
  <si>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</si>
  <si>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</si>
  <si>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</si>
  <si>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</si>
  <si>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</si>
  <si>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</si>
  <si>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</si>
  <si>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</si>
  <si>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</si>
  <si>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</si>
  <si>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</si>
  <si>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Auxiliar de Limpeza (Com Adicional de Insalubridade) </t>
  </si>
  <si>
    <t>Auxiliar de Limpeza (Sem Adicional de Insalubridade)</t>
  </si>
  <si>
    <t>Zelador 12/36</t>
  </si>
  <si>
    <t>Vigia Noturno Desarmado 12/36</t>
  </si>
  <si>
    <t>Contrato 11/2022</t>
  </si>
  <si>
    <t>06/04/2022 a 02/10/2022</t>
  </si>
  <si>
    <t>23208.001170/2022-02</t>
  </si>
  <si>
    <t>CONTRATO 11/2022</t>
  </si>
  <si>
    <t>Valor 06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</si>
</sst>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7" formatCode="&quot;R$&quot;#,##0.00;[Red]\-&quot;R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164" fontId="0" fillId="0" borderId="0" xfId="0" applyNumberFormat="1"/>
    <xf numFmtId="43" fontId="0" fillId="0" borderId="0" xfId="0" applyNumberFormat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0" fillId="0" borderId="0" xfId="1" applyFont="1" applyBorder="1"/>
    <xf numFmtId="0" fontId="0" fillId="0" borderId="0" xfId="0" applyFill="1" applyBorder="1"/>
    <xf numFmtId="44" fontId="0" fillId="0" borderId="0" xfId="0" applyNumberFormat="1" applyBorder="1"/>
    <xf numFmtId="0" fontId="2" fillId="0" borderId="4" xfId="0" applyFont="1" applyBorder="1" applyAlignment="1">
      <alignment horizontal="center" vertical="center" wrapText="1"/>
    </xf>
    <xf numFmtId="44" fontId="0" fillId="0" borderId="4" xfId="1" applyFont="1" applyBorder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4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5" fillId="0" borderId="0" xfId="0" applyFont="1" applyAlignment="1">
      <alignment horizontal="justify" vertical="center" readingOrder="1"/>
    </xf>
    <xf numFmtId="44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16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4" fillId="0" borderId="1" xfId="0" applyFont="1" applyBorder="1"/>
    <xf numFmtId="0" fontId="7" fillId="3" borderId="1" xfId="0" applyFont="1" applyFill="1" applyBorder="1" applyAlignment="1">
      <alignment horizontal="left"/>
    </xf>
    <xf numFmtId="14" fontId="4" fillId="0" borderId="1" xfId="0" applyNumberFormat="1" applyFont="1" applyBorder="1"/>
    <xf numFmtId="8" fontId="0" fillId="0" borderId="1" xfId="0" applyNumberFormat="1" applyBorder="1"/>
    <xf numFmtId="10" fontId="4" fillId="0" borderId="1" xfId="2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0" fontId="0" fillId="0" borderId="7" xfId="0" applyBorder="1" applyAlignment="1"/>
    <xf numFmtId="44" fontId="2" fillId="0" borderId="0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4" fontId="12" fillId="0" borderId="8" xfId="1" applyFont="1" applyFill="1" applyBorder="1" applyAlignment="1">
      <alignment horizontal="center" vertic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8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4"/>
  <sheetViews>
    <sheetView showGridLines="0" workbookViewId="0">
      <selection activeCell="J8" sqref="J8"/>
    </sheetView>
  </sheetViews>
  <sheetFormatPr defaultRowHeight="15" x14ac:dyDescent="0.25"/>
  <cols>
    <col min="1" max="1" width="4.5703125" style="1" customWidth="1"/>
    <col min="2" max="2" width="35.7109375" style="1" bestFit="1" customWidth="1"/>
    <col min="3" max="3" width="44.5703125" style="1" bestFit="1" customWidth="1"/>
    <col min="4" max="4" width="24.5703125" style="1" bestFit="1" customWidth="1"/>
    <col min="5" max="5" width="21" style="1" customWidth="1"/>
    <col min="6" max="6" width="20.5703125" style="1" customWidth="1"/>
    <col min="7" max="7" width="14.28515625" style="3" bestFit="1" customWidth="1"/>
    <col min="8" max="8" width="14.140625" style="4" bestFit="1" customWidth="1"/>
    <col min="9" max="9" width="20.42578125" style="1" bestFit="1" customWidth="1"/>
    <col min="10" max="10" width="17" style="5" bestFit="1" customWidth="1"/>
    <col min="11" max="11" width="13.7109375" style="5" bestFit="1" customWidth="1"/>
    <col min="12" max="12" width="9.140625" style="1"/>
    <col min="13" max="13" width="17" style="1" bestFit="1" customWidth="1"/>
    <col min="14" max="16384" width="9.140625" style="1"/>
  </cols>
  <sheetData>
    <row r="1" spans="2:11" ht="18.75" x14ac:dyDescent="0.3">
      <c r="C1" s="2" t="s">
        <v>2</v>
      </c>
    </row>
    <row r="3" spans="2:11" ht="15.75" x14ac:dyDescent="0.25">
      <c r="B3" s="35" t="s">
        <v>38</v>
      </c>
      <c r="C3" s="32" t="s">
        <v>3</v>
      </c>
      <c r="D3" s="32" t="s">
        <v>4</v>
      </c>
      <c r="E3" s="32" t="s">
        <v>5</v>
      </c>
      <c r="F3" s="32" t="s">
        <v>6</v>
      </c>
      <c r="G3" s="33" t="s">
        <v>7</v>
      </c>
      <c r="H3" s="34" t="s">
        <v>8</v>
      </c>
      <c r="I3" s="32" t="s">
        <v>16</v>
      </c>
      <c r="J3" s="65"/>
      <c r="K3" s="65"/>
    </row>
    <row r="4" spans="2:11" x14ac:dyDescent="0.25">
      <c r="B4" s="24" t="s">
        <v>9</v>
      </c>
      <c r="C4" s="21"/>
      <c r="D4" s="25" t="s">
        <v>39</v>
      </c>
      <c r="E4" s="21">
        <v>180995.7</v>
      </c>
      <c r="F4" s="21">
        <v>30165.95</v>
      </c>
      <c r="G4" s="22"/>
      <c r="H4" s="23"/>
      <c r="I4" s="25" t="s">
        <v>40</v>
      </c>
      <c r="J4" s="6"/>
    </row>
    <row r="5" spans="2:11" x14ac:dyDescent="0.25">
      <c r="B5" s="61"/>
      <c r="C5" s="60"/>
      <c r="D5" s="56"/>
      <c r="E5" s="21"/>
      <c r="F5" s="21"/>
      <c r="G5" s="64"/>
      <c r="H5" s="23"/>
      <c r="I5" s="60"/>
      <c r="J5" s="6"/>
    </row>
    <row r="6" spans="2:11" x14ac:dyDescent="0.25">
      <c r="B6" s="61"/>
      <c r="C6" s="60"/>
      <c r="D6" s="57"/>
      <c r="E6" s="21"/>
      <c r="F6" s="21"/>
      <c r="G6" s="23"/>
      <c r="H6" s="23"/>
      <c r="I6" s="60"/>
      <c r="J6" s="6"/>
    </row>
    <row r="7" spans="2:11" x14ac:dyDescent="0.25">
      <c r="B7" s="19"/>
      <c r="C7" s="60"/>
      <c r="D7" s="25"/>
      <c r="E7" s="55"/>
      <c r="F7" s="21"/>
      <c r="G7" s="23"/>
      <c r="H7" s="23"/>
      <c r="I7" s="62"/>
      <c r="J7" s="6"/>
    </row>
    <row r="8" spans="2:11" x14ac:dyDescent="0.25">
      <c r="B8" s="19"/>
      <c r="C8" s="60"/>
      <c r="D8" s="25"/>
      <c r="E8" s="21"/>
      <c r="F8" s="21"/>
      <c r="G8" s="23"/>
      <c r="H8" s="23"/>
      <c r="I8" s="62"/>
      <c r="J8" s="6"/>
    </row>
    <row r="9" spans="2:11" x14ac:dyDescent="0.25">
      <c r="B9" s="19"/>
      <c r="C9" s="60"/>
      <c r="D9" s="20"/>
      <c r="E9" s="21"/>
      <c r="F9" s="21"/>
      <c r="G9" s="23"/>
      <c r="H9" s="23"/>
      <c r="I9" s="60"/>
      <c r="J9" s="6"/>
    </row>
    <row r="10" spans="2:11" x14ac:dyDescent="0.25">
      <c r="B10" s="19"/>
      <c r="C10" s="60"/>
      <c r="D10" s="20"/>
      <c r="E10" s="21"/>
      <c r="F10" s="21"/>
      <c r="G10" s="23"/>
      <c r="H10" s="23"/>
      <c r="I10" s="60"/>
      <c r="J10" s="6"/>
    </row>
    <row r="11" spans="2:11" x14ac:dyDescent="0.25">
      <c r="B11" s="19"/>
      <c r="C11" s="21"/>
      <c r="D11" s="20"/>
      <c r="E11" s="55"/>
      <c r="F11" s="21"/>
      <c r="G11" s="23"/>
      <c r="H11" s="23"/>
      <c r="I11" s="60"/>
      <c r="J11" s="6"/>
      <c r="K11" s="7"/>
    </row>
    <row r="12" spans="2:11" x14ac:dyDescent="0.25">
      <c r="B12" s="19"/>
      <c r="C12" s="21"/>
      <c r="D12" s="20"/>
      <c r="E12" s="55"/>
      <c r="F12" s="21"/>
      <c r="G12" s="23"/>
      <c r="H12" s="23"/>
      <c r="I12" s="60"/>
      <c r="J12" s="6"/>
      <c r="K12" s="7"/>
    </row>
    <row r="13" spans="2:11" x14ac:dyDescent="0.25">
      <c r="B13" s="19"/>
      <c r="C13" s="21"/>
      <c r="D13" s="20"/>
      <c r="E13" s="55"/>
      <c r="F13" s="21"/>
      <c r="G13" s="23"/>
      <c r="H13" s="23"/>
      <c r="I13" s="56"/>
      <c r="J13" s="6"/>
      <c r="K13" s="7"/>
    </row>
    <row r="14" spans="2:11" x14ac:dyDescent="0.25">
      <c r="B14" s="19"/>
      <c r="C14" s="21"/>
      <c r="D14" s="20"/>
      <c r="E14" s="55"/>
      <c r="F14" s="21"/>
      <c r="G14" s="23"/>
      <c r="H14" s="23"/>
      <c r="I14" s="56"/>
      <c r="J14" s="6"/>
      <c r="K14" s="7"/>
    </row>
    <row r="15" spans="2:11" x14ac:dyDescent="0.25">
      <c r="B15" s="19"/>
      <c r="C15" s="21"/>
      <c r="D15" s="20"/>
      <c r="E15" s="55"/>
      <c r="F15" s="21"/>
      <c r="G15" s="23"/>
      <c r="H15" s="23"/>
      <c r="I15" s="56"/>
      <c r="J15" s="6"/>
      <c r="K15" s="7"/>
    </row>
    <row r="16" spans="2:11" x14ac:dyDescent="0.25">
      <c r="B16" s="58"/>
      <c r="C16" s="55"/>
      <c r="D16" s="56"/>
      <c r="E16" s="55"/>
      <c r="F16" s="21"/>
      <c r="G16" s="23"/>
      <c r="H16" s="23"/>
      <c r="I16" s="56"/>
      <c r="J16" s="6"/>
      <c r="K16" s="7"/>
    </row>
    <row r="17" spans="2:11" x14ac:dyDescent="0.25">
      <c r="B17" s="58"/>
      <c r="C17" s="55"/>
      <c r="D17" s="56"/>
      <c r="E17" s="55"/>
      <c r="F17" s="21"/>
      <c r="G17" s="23"/>
      <c r="H17" s="23"/>
      <c r="I17" s="56"/>
      <c r="J17" s="6"/>
      <c r="K17" s="7"/>
    </row>
    <row r="18" spans="2:11" x14ac:dyDescent="0.25">
      <c r="B18" s="58"/>
      <c r="C18" s="59"/>
      <c r="D18" s="56"/>
      <c r="E18" s="55"/>
      <c r="F18" s="21"/>
      <c r="G18" s="23"/>
      <c r="H18" s="23"/>
      <c r="I18" s="56"/>
      <c r="J18" s="6"/>
      <c r="K18" s="7"/>
    </row>
    <row r="19" spans="2:11" x14ac:dyDescent="0.25">
      <c r="B19" s="26" t="s">
        <v>10</v>
      </c>
      <c r="C19" s="27"/>
      <c r="D19" s="28"/>
      <c r="E19" s="29">
        <f>SUM(E4:E18)</f>
        <v>180995.7</v>
      </c>
      <c r="F19" s="29">
        <f>SUM(F4:F18)</f>
        <v>30165.95</v>
      </c>
      <c r="G19" s="30">
        <f>SUM(G4:G18)</f>
        <v>0</v>
      </c>
      <c r="H19" s="31">
        <f>SUM(H4:H18)</f>
        <v>0</v>
      </c>
      <c r="I19" s="28"/>
      <c r="J19" s="8"/>
    </row>
    <row r="20" spans="2:11" x14ac:dyDescent="0.25">
      <c r="C20" s="9"/>
      <c r="E20" s="9"/>
      <c r="F20" s="9"/>
      <c r="G20" s="10"/>
      <c r="H20" s="11"/>
    </row>
    <row r="21" spans="2:11" x14ac:dyDescent="0.25">
      <c r="E21" s="17"/>
      <c r="G21" s="18"/>
      <c r="J21" s="12"/>
    </row>
    <row r="22" spans="2:11" x14ac:dyDescent="0.25">
      <c r="E22" s="16"/>
      <c r="G22" s="18"/>
    </row>
    <row r="23" spans="2:11" x14ac:dyDescent="0.25">
      <c r="E23" s="13"/>
      <c r="G23" s="18"/>
    </row>
    <row r="24" spans="2:11" x14ac:dyDescent="0.25">
      <c r="G24" s="18"/>
    </row>
  </sheetData>
  <mergeCells count="1">
    <mergeCell ref="J3:K3"/>
  </mergeCells>
  <conditionalFormatting sqref="C11:C12 C33:C1048576 C1:C4 C19:C20">
    <cfRule type="containsText" dxfId="7" priority="11" operator="containsText" text="acréscimo">
      <formula>NOT(ISERROR(SEARCH("acréscimo",C1)))</formula>
    </cfRule>
    <cfRule type="containsText" dxfId="6" priority="12" operator="containsText" text="supressão">
      <formula>NOT(ISERROR(SEARCH("supressão",C1)))</formula>
    </cfRule>
  </conditionalFormatting>
  <conditionalFormatting sqref="C13">
    <cfRule type="containsText" dxfId="5" priority="5" operator="containsText" text="acréscimo">
      <formula>NOT(ISERROR(SEARCH("acréscimo",C13)))</formula>
    </cfRule>
    <cfRule type="containsText" dxfId="4" priority="6" operator="containsText" text="supressão">
      <formula>NOT(ISERROR(SEARCH("supressão",C13)))</formula>
    </cfRule>
  </conditionalFormatting>
  <conditionalFormatting sqref="C14">
    <cfRule type="containsText" dxfId="3" priority="3" operator="containsText" text="acréscimo">
      <formula>NOT(ISERROR(SEARCH("acréscimo",C14)))</formula>
    </cfRule>
    <cfRule type="containsText" dxfId="2" priority="4" operator="containsText" text="supressão">
      <formula>NOT(ISERROR(SEARCH("supressão",C14)))</formula>
    </cfRule>
  </conditionalFormatting>
  <conditionalFormatting sqref="C15:C18">
    <cfRule type="containsText" dxfId="1" priority="1" operator="containsText" text="acréscimo">
      <formula>NOT(ISERROR(SEARCH("acréscimo",C15)))</formula>
    </cfRule>
    <cfRule type="containsText" dxfId="0" priority="2" operator="containsText" text="supressão">
      <formula>NOT(ISERROR(SEARCH("supressão",C15)))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"/>
  <sheetViews>
    <sheetView showGridLines="0" zoomScale="90" zoomScaleNormal="90" workbookViewId="0">
      <selection activeCell="J9" sqref="J9:J10"/>
    </sheetView>
  </sheetViews>
  <sheetFormatPr defaultRowHeight="15" x14ac:dyDescent="0.2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>
    <row r="1" spans="2:8" ht="15.75" thickBot="1" x14ac:dyDescent="0.3"/>
    <row r="2" spans="2:8" x14ac:dyDescent="0.25">
      <c r="B2" s="80" t="s">
        <v>41</v>
      </c>
      <c r="C2" s="80"/>
      <c r="D2" s="80"/>
      <c r="E2" s="80"/>
      <c r="F2" s="80"/>
      <c r="G2" s="80"/>
    </row>
    <row r="3" spans="2:8" ht="45" x14ac:dyDescent="0.25">
      <c r="B3" s="81" t="s">
        <v>0</v>
      </c>
      <c r="C3" s="38" t="s">
        <v>11</v>
      </c>
      <c r="D3" s="38" t="s">
        <v>12</v>
      </c>
      <c r="E3" s="38" t="s">
        <v>13</v>
      </c>
      <c r="F3" s="38" t="s">
        <v>14</v>
      </c>
      <c r="G3" s="38" t="s">
        <v>15</v>
      </c>
    </row>
    <row r="4" spans="2:8" ht="30" x14ac:dyDescent="0.25">
      <c r="B4" s="74">
        <v>1</v>
      </c>
      <c r="C4" s="75" t="s">
        <v>34</v>
      </c>
      <c r="D4" s="76">
        <v>1</v>
      </c>
      <c r="E4" s="77">
        <v>4421.97</v>
      </c>
      <c r="F4" s="63">
        <f>E4*D4</f>
        <v>4421.97</v>
      </c>
      <c r="G4" s="41">
        <f>6*F4</f>
        <v>26531.82</v>
      </c>
    </row>
    <row r="5" spans="2:8" ht="30" x14ac:dyDescent="0.25">
      <c r="B5" s="74">
        <v>2</v>
      </c>
      <c r="C5" s="75" t="s">
        <v>35</v>
      </c>
      <c r="D5" s="76">
        <v>2</v>
      </c>
      <c r="E5" s="77">
        <v>3400.06</v>
      </c>
      <c r="F5" s="63">
        <f t="shared" ref="F5:F7" si="0">E5*D5</f>
        <v>6800.12</v>
      </c>
      <c r="G5" s="41">
        <f>6*F5</f>
        <v>40800.720000000001</v>
      </c>
    </row>
    <row r="6" spans="2:8" x14ac:dyDescent="0.25">
      <c r="B6" s="74">
        <v>3</v>
      </c>
      <c r="C6" s="75" t="s">
        <v>36</v>
      </c>
      <c r="D6" s="76">
        <v>2</v>
      </c>
      <c r="E6" s="77">
        <v>4651.68</v>
      </c>
      <c r="F6" s="63">
        <f t="shared" si="0"/>
        <v>9303.36</v>
      </c>
      <c r="G6" s="41">
        <f>6*F6</f>
        <v>55820.160000000003</v>
      </c>
    </row>
    <row r="7" spans="2:8" x14ac:dyDescent="0.25">
      <c r="B7" s="74">
        <v>4</v>
      </c>
      <c r="C7" s="75" t="s">
        <v>37</v>
      </c>
      <c r="D7" s="76">
        <v>2</v>
      </c>
      <c r="E7" s="77">
        <v>4820.25</v>
      </c>
      <c r="F7" s="63">
        <f t="shared" si="0"/>
        <v>9640.5</v>
      </c>
      <c r="G7" s="41">
        <f>6*F7</f>
        <v>57843</v>
      </c>
    </row>
    <row r="8" spans="2:8" x14ac:dyDescent="0.25">
      <c r="B8" s="78" t="s">
        <v>1</v>
      </c>
      <c r="C8" s="78"/>
      <c r="D8" s="79">
        <f>SUM(D4:D7)</f>
        <v>7</v>
      </c>
      <c r="E8" s="41"/>
      <c r="F8" s="41">
        <f>SUM(F4:F7)</f>
        <v>30165.95</v>
      </c>
      <c r="G8" s="41">
        <f>SUM(G4:G7)</f>
        <v>180995.7</v>
      </c>
    </row>
    <row r="10" spans="2:8" x14ac:dyDescent="0.25">
      <c r="E10" s="15"/>
      <c r="F10" s="15" t="e">
        <f>#REF!-#REF!</f>
        <v>#REF!</v>
      </c>
      <c r="G10" s="15" t="e">
        <f>#REF!-#REF!</f>
        <v>#REF!</v>
      </c>
      <c r="H10" s="14"/>
    </row>
  </sheetData>
  <mergeCells count="2">
    <mergeCell ref="B2:G2"/>
    <mergeCell ref="B8:C8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showGridLines="0" tabSelected="1" zoomScaleNormal="100" workbookViewId="0">
      <pane xSplit="1" topLeftCell="B1" activePane="topRight" state="frozen"/>
      <selection pane="topRight" activeCell="I12" sqref="I12"/>
    </sheetView>
  </sheetViews>
  <sheetFormatPr defaultRowHeight="15" x14ac:dyDescent="0.25"/>
  <cols>
    <col min="1" max="1" width="5.5703125" style="53" bestFit="1" customWidth="1"/>
    <col min="2" max="2" width="11.42578125" style="45" customWidth="1"/>
    <col min="3" max="3" width="13.28515625" style="45" bestFit="1" customWidth="1"/>
    <col min="4" max="4" width="14.42578125" style="45" bestFit="1" customWidth="1"/>
    <col min="5" max="16384" width="9.140625" style="45"/>
  </cols>
  <sheetData>
    <row r="1" spans="1:4" s="36" customFormat="1" x14ac:dyDescent="0.25">
      <c r="A1" s="49"/>
    </row>
    <row r="2" spans="1:4" s="36" customFormat="1" x14ac:dyDescent="0.25">
      <c r="A2" s="49"/>
    </row>
    <row r="3" spans="1:4" s="37" customFormat="1" x14ac:dyDescent="0.25">
      <c r="A3" s="50"/>
      <c r="B3" s="66" t="str">
        <f>'Resumo do Contrato'!B3</f>
        <v>Contrato 11/2022</v>
      </c>
      <c r="C3" s="66"/>
      <c r="D3" s="68"/>
    </row>
    <row r="4" spans="1:4" s="37" customFormat="1" x14ac:dyDescent="0.25">
      <c r="A4" s="50"/>
      <c r="B4" s="70" t="str">
        <f>'Resumo do Contrato'!D4</f>
        <v>06/04/2022 a 02/10/2022</v>
      </c>
      <c r="C4" s="70"/>
      <c r="D4" s="71"/>
    </row>
    <row r="5" spans="1:4" s="37" customFormat="1" x14ac:dyDescent="0.25">
      <c r="A5" s="50"/>
      <c r="B5" s="66"/>
      <c r="C5" s="66"/>
      <c r="D5" s="68"/>
    </row>
    <row r="6" spans="1:4" s="39" customFormat="1" x14ac:dyDescent="0.25">
      <c r="A6" s="50"/>
      <c r="B6" s="69"/>
      <c r="C6" s="38" t="s">
        <v>17</v>
      </c>
      <c r="D6" s="47" t="s">
        <v>42</v>
      </c>
    </row>
    <row r="7" spans="1:4" s="37" customFormat="1" x14ac:dyDescent="0.25">
      <c r="A7" s="50"/>
      <c r="B7" s="69"/>
      <c r="C7" s="40">
        <v>30165.95</v>
      </c>
      <c r="D7" s="48">
        <v>180995.7</v>
      </c>
    </row>
    <row r="8" spans="1:4" s="37" customFormat="1" x14ac:dyDescent="0.25">
      <c r="A8" s="50"/>
      <c r="B8" s="67" t="s">
        <v>18</v>
      </c>
      <c r="C8" s="67"/>
      <c r="D8" s="72"/>
    </row>
    <row r="9" spans="1:4" s="44" customFormat="1" x14ac:dyDescent="0.25">
      <c r="A9" s="51"/>
      <c r="B9" s="42" t="s">
        <v>19</v>
      </c>
      <c r="C9" s="43" t="s">
        <v>20</v>
      </c>
      <c r="D9" s="73"/>
    </row>
    <row r="10" spans="1:4" s="37" customFormat="1" ht="15" customHeight="1" x14ac:dyDescent="0.25">
      <c r="A10" s="52" t="s">
        <v>23</v>
      </c>
      <c r="B10" s="82" t="s">
        <v>21</v>
      </c>
      <c r="C10" s="85">
        <f>C7</f>
        <v>30165.95</v>
      </c>
    </row>
    <row r="11" spans="1:4" s="37" customFormat="1" ht="15" customHeight="1" x14ac:dyDescent="0.25">
      <c r="A11" s="52" t="s">
        <v>24</v>
      </c>
      <c r="B11" s="83"/>
      <c r="C11" s="86"/>
    </row>
    <row r="12" spans="1:4" s="37" customFormat="1" ht="15" customHeight="1" x14ac:dyDescent="0.25">
      <c r="A12" s="52" t="s">
        <v>25</v>
      </c>
      <c r="B12" s="83"/>
      <c r="C12" s="86"/>
    </row>
    <row r="13" spans="1:4" s="37" customFormat="1" ht="15" customHeight="1" x14ac:dyDescent="0.25">
      <c r="A13" s="52" t="s">
        <v>26</v>
      </c>
      <c r="B13" s="83"/>
      <c r="C13" s="86"/>
    </row>
    <row r="14" spans="1:4" s="37" customFormat="1" ht="15" customHeight="1" x14ac:dyDescent="0.25">
      <c r="A14" s="52" t="s">
        <v>27</v>
      </c>
      <c r="B14" s="83"/>
      <c r="C14" s="86"/>
    </row>
    <row r="15" spans="1:4" s="37" customFormat="1" ht="15" customHeight="1" x14ac:dyDescent="0.25">
      <c r="A15" s="52" t="s">
        <v>28</v>
      </c>
      <c r="B15" s="83"/>
      <c r="C15" s="86"/>
    </row>
    <row r="16" spans="1:4" s="37" customFormat="1" ht="15" customHeight="1" x14ac:dyDescent="0.25">
      <c r="A16" s="52" t="s">
        <v>29</v>
      </c>
      <c r="B16" s="83"/>
      <c r="C16" s="86"/>
    </row>
    <row r="17" spans="1:3" s="37" customFormat="1" ht="15" customHeight="1" x14ac:dyDescent="0.25">
      <c r="A17" s="52" t="s">
        <v>30</v>
      </c>
      <c r="B17" s="83"/>
      <c r="C17" s="86"/>
    </row>
    <row r="18" spans="1:3" s="37" customFormat="1" ht="15" customHeight="1" x14ac:dyDescent="0.25">
      <c r="A18" s="52" t="s">
        <v>31</v>
      </c>
      <c r="B18" s="83"/>
      <c r="C18" s="86"/>
    </row>
    <row r="19" spans="1:3" s="37" customFormat="1" ht="15" customHeight="1" x14ac:dyDescent="0.25">
      <c r="A19" s="52" t="s">
        <v>32</v>
      </c>
      <c r="B19" s="83"/>
      <c r="C19" s="86"/>
    </row>
    <row r="20" spans="1:3" s="37" customFormat="1" ht="15" customHeight="1" x14ac:dyDescent="0.25">
      <c r="A20" s="52" t="s">
        <v>33</v>
      </c>
      <c r="B20" s="83"/>
      <c r="C20" s="86"/>
    </row>
    <row r="21" spans="1:3" s="37" customFormat="1" ht="15" customHeight="1" x14ac:dyDescent="0.25">
      <c r="A21" s="52" t="s">
        <v>22</v>
      </c>
      <c r="B21" s="84"/>
      <c r="C21" s="87"/>
    </row>
    <row r="22" spans="1:3" s="37" customFormat="1" x14ac:dyDescent="0.25">
      <c r="A22" s="50"/>
      <c r="C22" s="46"/>
    </row>
    <row r="26" spans="1:3" ht="21" x14ac:dyDescent="0.25">
      <c r="C26" s="54"/>
    </row>
  </sheetData>
  <mergeCells count="7">
    <mergeCell ref="B10:B21"/>
    <mergeCell ref="C10:C21"/>
    <mergeCell ref="B6:B7"/>
    <mergeCell ref="B8:C8"/>
    <mergeCell ref="B4:D4"/>
    <mergeCell ref="B5:D5"/>
    <mergeCell ref="B3:D3"/>
  </mergeCells>
  <phoneticPr fontId="17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2022-04-11T17:52:37Z</dcterms:modified>
</cp:coreProperties>
</file>