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eu Drive\Contratos Campus Bambuí\TRIVALE\"/>
    </mc:Choice>
  </mc:AlternateContent>
  <bookViews>
    <workbookView xWindow="480" yWindow="30" windowWidth="22995" windowHeight="10050" activeTab="2"/>
  </bookViews>
  <sheets>
    <sheet name="Resumo do Contrato" sheetId="2" r:id="rId1"/>
    <sheet name="Resumo por item" sheetId="4" r:id="rId2"/>
    <sheet name="Cronograma" sheetId="3" r:id="rId3"/>
  </sheets>
  <calcPr calcId="162913"/>
</workbook>
</file>

<file path=xl/calcChain.xml><?xml version="1.0" encoding="utf-8"?>
<calcChain xmlns="http://schemas.openxmlformats.org/spreadsheetml/2006/main">
  <c r="AA13" i="3" l="1"/>
  <c r="AA14" i="3"/>
  <c r="AA15" i="3"/>
  <c r="AA16" i="3"/>
  <c r="AA17" i="3"/>
  <c r="AA18" i="3"/>
  <c r="AA19" i="3"/>
  <c r="AA20" i="3"/>
  <c r="AA21" i="3"/>
  <c r="AA22" i="3"/>
  <c r="AA23" i="3"/>
  <c r="V13" i="3"/>
  <c r="V14" i="3"/>
  <c r="V15" i="3"/>
  <c r="V16" i="3"/>
  <c r="V17" i="3"/>
  <c r="V18" i="3"/>
  <c r="V19" i="3"/>
  <c r="V20" i="3"/>
  <c r="V21" i="3"/>
  <c r="V22" i="3"/>
  <c r="V23" i="3"/>
  <c r="V12" i="3"/>
  <c r="Q12" i="3"/>
  <c r="Q13" i="3" l="1"/>
  <c r="Q14" i="3"/>
  <c r="Q15" i="3"/>
  <c r="Q16" i="3"/>
  <c r="Q17" i="3"/>
  <c r="Q18" i="3"/>
  <c r="Q19" i="3"/>
  <c r="Q20" i="3"/>
  <c r="Q21" i="3"/>
  <c r="Q22" i="3"/>
  <c r="Q23" i="3"/>
  <c r="L13" i="3"/>
  <c r="L14" i="3"/>
  <c r="L15" i="3"/>
  <c r="L16" i="3"/>
  <c r="L17" i="3"/>
  <c r="L18" i="3"/>
  <c r="L19" i="3"/>
  <c r="L20" i="3"/>
  <c r="L21" i="3"/>
  <c r="L22" i="3"/>
  <c r="L23" i="3"/>
  <c r="L12" i="3"/>
  <c r="G13" i="3"/>
  <c r="G12" i="3"/>
  <c r="G14" i="3"/>
  <c r="G15" i="3"/>
  <c r="G16" i="3"/>
  <c r="G17" i="3"/>
  <c r="G18" i="3"/>
  <c r="G19" i="3"/>
  <c r="G20" i="3"/>
  <c r="G21" i="3"/>
  <c r="G22" i="3"/>
  <c r="G23" i="3"/>
  <c r="I9" i="3" l="1"/>
  <c r="V9" i="3" l="1"/>
  <c r="U12" i="3" s="1"/>
  <c r="F12" i="3"/>
  <c r="G4" i="4"/>
  <c r="AF9" i="3"/>
  <c r="AA9" i="3"/>
  <c r="Z12" i="3" s="1"/>
  <c r="Q9" i="3"/>
  <c r="P12" i="3" s="1"/>
  <c r="L9" i="3"/>
  <c r="K12" i="3" s="1"/>
  <c r="B2" i="4"/>
  <c r="G8" i="4"/>
  <c r="G7" i="4"/>
  <c r="G6" i="4"/>
  <c r="G5" i="4"/>
  <c r="AA12" i="3" l="1"/>
  <c r="G9" i="4"/>
  <c r="N9" i="3" l="1"/>
  <c r="S9" i="3" s="1"/>
  <c r="J117" i="4"/>
  <c r="X9" i="3" l="1"/>
  <c r="AC9" i="3" s="1"/>
  <c r="AH9" i="3" s="1"/>
  <c r="E28" i="2"/>
  <c r="B6" i="3" l="1"/>
  <c r="B5" i="3"/>
  <c r="G28" i="2"/>
  <c r="F28" i="2"/>
</calcChain>
</file>

<file path=xl/sharedStrings.xml><?xml version="1.0" encoding="utf-8"?>
<sst xmlns="http://schemas.openxmlformats.org/spreadsheetml/2006/main" count="190" uniqueCount="132">
  <si>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</si>
  <si>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</si>
  <si>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</si>
  <si>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</si>
  <si>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</si>
  <si>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</si>
  <si>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</si>
  <si>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</si>
  <si>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</si>
  <si>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</si>
  <si>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</si>
  <si>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</si>
  <si>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</si>
  <si>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</si>
  <si>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</si>
  <si>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</si>
  <si>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</si>
  <si>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UNID</t>
  </si>
  <si>
    <t>QUANT</t>
  </si>
  <si>
    <t>VALOR UNITÁRIO</t>
  </si>
  <si>
    <t>VALOR GLOBAL</t>
  </si>
  <si>
    <t>Diferença Global</t>
  </si>
  <si>
    <t>ADITIVO 01/2018 - 05/03/2018</t>
  </si>
  <si>
    <t>1º</t>
  </si>
  <si>
    <t>2º</t>
  </si>
  <si>
    <t>3º</t>
  </si>
  <si>
    <t>4º</t>
  </si>
  <si>
    <t>Parcela nº</t>
  </si>
  <si>
    <t>ADITIVO 01/2018 - PRORROGAÇÃO</t>
  </si>
  <si>
    <t>Valor Parcela</t>
  </si>
  <si>
    <t>CONTRATO 19.2017.BAR</t>
  </si>
  <si>
    <t>05/06/2017 A 04/06/2018</t>
  </si>
  <si>
    <t xml:space="preserve">Prorrogação </t>
  </si>
  <si>
    <t>05/06/2018 a 04/06/2019</t>
  </si>
  <si>
    <t>23209.000517/2018-28</t>
  </si>
  <si>
    <t>05/06/2019 a 04/06/2020</t>
  </si>
  <si>
    <t>23209.001061/2019-71</t>
  </si>
  <si>
    <t>APOSTILAMENTO 01/2019</t>
  </si>
  <si>
    <t>Correção Contratual CNPJ</t>
  </si>
  <si>
    <t>05/06/2020 a 04/06/2021</t>
  </si>
  <si>
    <t>23209.001101/2020-19</t>
  </si>
  <si>
    <t>23209.001786/2019-60</t>
  </si>
  <si>
    <t xml:space="preserve">DESCRIÇÃO </t>
  </si>
  <si>
    <t xml:space="preserve">Fornecimento de gasolina comum </t>
  </si>
  <si>
    <t>Litro</t>
  </si>
  <si>
    <t xml:space="preserve">Fornecimetno de ácool comum </t>
  </si>
  <si>
    <t>litro</t>
  </si>
  <si>
    <t xml:space="preserve">Fornecimento de diesel comum </t>
  </si>
  <si>
    <t>Fornecimento de arla galão de 20L</t>
  </si>
  <si>
    <t xml:space="preserve">Galão </t>
  </si>
  <si>
    <t>Desconto sobre total faturado</t>
  </si>
  <si>
    <t xml:space="preserve">Perc. </t>
  </si>
  <si>
    <t>5º</t>
  </si>
  <si>
    <t>6º</t>
  </si>
  <si>
    <t>7º</t>
  </si>
  <si>
    <t>8º</t>
  </si>
  <si>
    <t>9º</t>
  </si>
  <si>
    <t>10º</t>
  </si>
  <si>
    <t>11º</t>
  </si>
  <si>
    <t>12º</t>
  </si>
  <si>
    <t>05/06/2019 a 04/06/2019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</si>
  <si>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</si>
  <si>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</si>
  <si>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</si>
  <si>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</si>
  <si>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</si>
  <si>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</si>
  <si>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</si>
  <si>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</si>
  <si>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</si>
  <si>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</si>
  <si>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</si>
  <si>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</si>
  <si>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ADITIVO 02/2019 - PRORROGAÇÃO</t>
  </si>
  <si>
    <t>25º</t>
  </si>
  <si>
    <t>26º</t>
  </si>
  <si>
    <t>27º</t>
  </si>
  <si>
    <t>28º</t>
  </si>
  <si>
    <t>29º</t>
  </si>
  <si>
    <t>30º</t>
  </si>
  <si>
    <t>31º</t>
  </si>
  <si>
    <t>32º</t>
  </si>
  <si>
    <t>33º</t>
  </si>
  <si>
    <t>34º</t>
  </si>
  <si>
    <t>35º</t>
  </si>
  <si>
    <t>36º</t>
  </si>
  <si>
    <t>ADITIVO 03/2020 - PRORROGAÇÃO</t>
  </si>
  <si>
    <t>37º</t>
  </si>
  <si>
    <t>47º</t>
  </si>
  <si>
    <t>38º</t>
  </si>
  <si>
    <t>39º</t>
  </si>
  <si>
    <t>40º</t>
  </si>
  <si>
    <t>41º</t>
  </si>
  <si>
    <t>42º</t>
  </si>
  <si>
    <t>43º</t>
  </si>
  <si>
    <t>44º</t>
  </si>
  <si>
    <t>45º</t>
  </si>
  <si>
    <t>46º</t>
  </si>
  <si>
    <t>48º</t>
  </si>
  <si>
    <t>ADITIVO 01/2019</t>
  </si>
  <si>
    <t>ADITIVO 03/2020</t>
  </si>
  <si>
    <t>ADITIVO 04/2021</t>
  </si>
  <si>
    <t>ADITIVO 05/2022</t>
  </si>
  <si>
    <t>05/06/2021 a 04/06/2022</t>
  </si>
  <si>
    <t>05/06/2022 a 04/06/2023</t>
  </si>
  <si>
    <t>23209.001820/2022-00</t>
  </si>
  <si>
    <t>ADITIVO 04/2021 - PRORROGAÇÃO</t>
  </si>
  <si>
    <t>49º</t>
  </si>
  <si>
    <t>50º</t>
  </si>
  <si>
    <t>51º</t>
  </si>
  <si>
    <t>52º</t>
  </si>
  <si>
    <t>53º</t>
  </si>
  <si>
    <t>54º</t>
  </si>
  <si>
    <t>55º</t>
  </si>
  <si>
    <t>56º</t>
  </si>
  <si>
    <t>57º</t>
  </si>
  <si>
    <t>58º</t>
  </si>
  <si>
    <t>59º</t>
  </si>
  <si>
    <t>60º</t>
  </si>
  <si>
    <t>ADITIVO 05/2022 - PRORROGAÇÃO</t>
  </si>
  <si>
    <t>61º</t>
  </si>
  <si>
    <t>62º</t>
  </si>
  <si>
    <t>63º</t>
  </si>
  <si>
    <t>64º</t>
  </si>
  <si>
    <t>65º</t>
  </si>
  <si>
    <t>66º</t>
  </si>
  <si>
    <t>67º</t>
  </si>
  <si>
    <t>68º</t>
  </si>
  <si>
    <t>69º</t>
  </si>
  <si>
    <t>70º</t>
  </si>
  <si>
    <t>71º</t>
  </si>
  <si>
    <t>72º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</si>
</sst>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164" fontId="0" fillId="6" borderId="1" xfId="0" applyNumberFormat="1" applyFill="1" applyBorder="1"/>
    <xf numFmtId="44" fontId="0" fillId="4" borderId="0" xfId="1" applyNumberFormat="1" applyFon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Fill="1" applyBorder="1"/>
    <xf numFmtId="44" fontId="0" fillId="0" borderId="1" xfId="1" applyFont="1" applyBorder="1" applyAlignment="1">
      <alignment horizontal="center" vertical="center"/>
    </xf>
    <xf numFmtId="164" fontId="0" fillId="0" borderId="1" xfId="0" applyNumberFormat="1" applyBorder="1"/>
    <xf numFmtId="16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0" fontId="9" fillId="8" borderId="1" xfId="0" applyFont="1" applyFill="1" applyBorder="1" applyAlignment="1">
      <alignment horizontal="center"/>
    </xf>
    <xf numFmtId="0" fontId="0" fillId="8" borderId="1" xfId="0" applyFill="1" applyBorder="1"/>
    <xf numFmtId="43" fontId="0" fillId="8" borderId="1" xfId="0" applyNumberFormat="1" applyFill="1" applyBorder="1"/>
    <xf numFmtId="0" fontId="9" fillId="0" borderId="0" xfId="0" applyFont="1" applyBorder="1" applyAlignment="1">
      <alignment horizontal="center"/>
    </xf>
    <xf numFmtId="43" fontId="9" fillId="0" borderId="0" xfId="0" applyNumberFormat="1" applyFont="1" applyBorder="1"/>
    <xf numFmtId="43" fontId="9" fillId="0" borderId="1" xfId="0" applyNumberFormat="1" applyFont="1" applyFill="1" applyBorder="1"/>
    <xf numFmtId="43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3" fontId="0" fillId="0" borderId="1" xfId="0" applyNumberFormat="1" applyFill="1" applyBorder="1"/>
    <xf numFmtId="0" fontId="0" fillId="0" borderId="1" xfId="0" applyFill="1" applyBorder="1"/>
    <xf numFmtId="0" fontId="9" fillId="0" borderId="1" xfId="0" applyFont="1" applyFill="1" applyBorder="1" applyAlignment="1">
      <alignment horizontal="center"/>
    </xf>
    <xf numFmtId="0" fontId="0" fillId="5" borderId="1" xfId="0" applyFill="1" applyBorder="1"/>
    <xf numFmtId="43" fontId="0" fillId="5" borderId="1" xfId="0" applyNumberFormat="1" applyFill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3" fontId="0" fillId="0" borderId="1" xfId="0" applyNumberFormat="1" applyBorder="1"/>
    <xf numFmtId="10" fontId="0" fillId="0" borderId="1" xfId="0" applyNumberFormat="1" applyBorder="1"/>
    <xf numFmtId="44" fontId="0" fillId="0" borderId="0" xfId="0" applyNumberFormat="1" applyFill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workbookViewId="0">
      <selection activeCell="H12" sqref="H12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30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84"/>
      <c r="J3" s="84"/>
    </row>
    <row r="4" spans="2:10" x14ac:dyDescent="0.25">
      <c r="B4" s="22" t="s">
        <v>3</v>
      </c>
      <c r="C4" s="19"/>
      <c r="D4" s="23" t="s">
        <v>31</v>
      </c>
      <c r="E4" s="19">
        <v>214862.5</v>
      </c>
      <c r="F4" s="20"/>
      <c r="G4" s="21"/>
      <c r="H4" s="23"/>
      <c r="I4" s="5"/>
    </row>
    <row r="5" spans="2:10" x14ac:dyDescent="0.25">
      <c r="B5" s="76" t="s">
        <v>22</v>
      </c>
      <c r="C5" s="19" t="s">
        <v>32</v>
      </c>
      <c r="D5" s="23" t="s">
        <v>33</v>
      </c>
      <c r="E5" s="19"/>
      <c r="F5" s="20"/>
      <c r="G5" s="21"/>
      <c r="H5" s="23" t="s">
        <v>34</v>
      </c>
      <c r="I5" s="5"/>
    </row>
    <row r="6" spans="2:10" x14ac:dyDescent="0.25">
      <c r="B6" s="76" t="s">
        <v>99</v>
      </c>
      <c r="C6" s="19" t="s">
        <v>32</v>
      </c>
      <c r="D6" s="23" t="s">
        <v>35</v>
      </c>
      <c r="E6" s="19"/>
      <c r="F6" s="20"/>
      <c r="G6" s="21"/>
      <c r="H6" s="23" t="s">
        <v>36</v>
      </c>
      <c r="I6" s="5"/>
    </row>
    <row r="7" spans="2:10" x14ac:dyDescent="0.25">
      <c r="B7" s="22" t="s">
        <v>37</v>
      </c>
      <c r="C7" s="19" t="s">
        <v>38</v>
      </c>
      <c r="D7" s="23"/>
      <c r="E7" s="19"/>
      <c r="F7" s="20"/>
      <c r="G7" s="21"/>
      <c r="H7" s="23" t="s">
        <v>41</v>
      </c>
      <c r="I7" s="5"/>
    </row>
    <row r="8" spans="2:10" x14ac:dyDescent="0.25">
      <c r="B8" s="22" t="s">
        <v>100</v>
      </c>
      <c r="C8" s="17" t="s">
        <v>32</v>
      </c>
      <c r="D8" s="18" t="s">
        <v>39</v>
      </c>
      <c r="E8" s="19"/>
      <c r="F8" s="20"/>
      <c r="G8" s="21"/>
      <c r="H8" s="18" t="s">
        <v>40</v>
      </c>
      <c r="I8" s="5"/>
    </row>
    <row r="9" spans="2:10" x14ac:dyDescent="0.25">
      <c r="B9" s="22" t="s">
        <v>101</v>
      </c>
      <c r="C9" s="17" t="s">
        <v>32</v>
      </c>
      <c r="D9" s="18" t="s">
        <v>103</v>
      </c>
      <c r="E9" s="19"/>
      <c r="F9" s="20"/>
      <c r="G9" s="21"/>
      <c r="H9" s="18"/>
      <c r="I9" s="5"/>
    </row>
    <row r="10" spans="2:10" x14ac:dyDescent="0.25">
      <c r="B10" s="22" t="s">
        <v>102</v>
      </c>
      <c r="C10" s="17" t="s">
        <v>32</v>
      </c>
      <c r="D10" s="18" t="s">
        <v>104</v>
      </c>
      <c r="E10" s="19"/>
      <c r="F10" s="20"/>
      <c r="G10" s="21"/>
      <c r="H10" s="18" t="s">
        <v>105</v>
      </c>
      <c r="I10" s="5"/>
    </row>
    <row r="11" spans="2:10" x14ac:dyDescent="0.25">
      <c r="B11" s="76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85" t="s">
        <v>10</v>
      </c>
      <c r="C28" s="86"/>
      <c r="D28" s="87"/>
      <c r="E28" s="26">
        <f>SUM(E4:E27)</f>
        <v>214862.5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8"/>
  <sheetViews>
    <sheetView showGridLines="0" zoomScale="110" zoomScaleNormal="110" workbookViewId="0">
      <selection activeCell="I9" sqref="I9"/>
    </sheetView>
  </sheetViews>
  <sheetFormatPr defaultRowHeight="15" x14ac:dyDescent="0.25"/>
  <cols>
    <col min="1" max="1" width="2.42578125" customWidth="1"/>
    <col min="3" max="3" width="30.5703125" bestFit="1" customWidth="1"/>
    <col min="6" max="6" width="16.28515625" bestFit="1" customWidth="1"/>
    <col min="7" max="7" width="14.42578125" bestFit="1" customWidth="1"/>
    <col min="8" max="8" width="19" style="58" customWidth="1"/>
    <col min="9" max="10" width="22.140625" bestFit="1" customWidth="1"/>
  </cols>
  <sheetData>
    <row r="2" spans="2:9" x14ac:dyDescent="0.25">
      <c r="B2" s="88" t="str">
        <f>'Resumo do Contrato'!B3</f>
        <v>CONTRATO 19.2017.BAR</v>
      </c>
      <c r="C2" s="88"/>
      <c r="D2" s="88"/>
      <c r="E2" s="88"/>
      <c r="F2" s="88"/>
      <c r="G2" s="88"/>
    </row>
    <row r="3" spans="2:9" x14ac:dyDescent="0.25">
      <c r="B3" s="59" t="s">
        <v>15</v>
      </c>
      <c r="C3" s="59" t="s">
        <v>42</v>
      </c>
      <c r="D3" s="59" t="s">
        <v>17</v>
      </c>
      <c r="E3" s="59" t="s">
        <v>18</v>
      </c>
      <c r="F3" s="59" t="s">
        <v>19</v>
      </c>
      <c r="G3" s="59" t="s">
        <v>20</v>
      </c>
    </row>
    <row r="4" spans="2:9" x14ac:dyDescent="0.25">
      <c r="B4" s="60">
        <v>1</v>
      </c>
      <c r="C4" s="60" t="s">
        <v>43</v>
      </c>
      <c r="D4" s="60" t="s">
        <v>44</v>
      </c>
      <c r="E4" s="81">
        <v>18000</v>
      </c>
      <c r="F4" s="61">
        <v>3.85</v>
      </c>
      <c r="G4" s="61">
        <f>E4*F4</f>
        <v>69300</v>
      </c>
    </row>
    <row r="5" spans="2:9" x14ac:dyDescent="0.25">
      <c r="B5" s="60">
        <v>2</v>
      </c>
      <c r="C5" s="60" t="s">
        <v>45</v>
      </c>
      <c r="D5" s="60" t="s">
        <v>46</v>
      </c>
      <c r="E5" s="60">
        <v>500</v>
      </c>
      <c r="F5" s="61">
        <v>2.42</v>
      </c>
      <c r="G5" s="61">
        <f t="shared" ref="G5:G6" si="0">E5*F5</f>
        <v>1210</v>
      </c>
    </row>
    <row r="6" spans="2:9" x14ac:dyDescent="0.25">
      <c r="B6" s="60">
        <v>3</v>
      </c>
      <c r="C6" s="60" t="s">
        <v>47</v>
      </c>
      <c r="D6" s="60" t="s">
        <v>46</v>
      </c>
      <c r="E6" s="81">
        <v>48000</v>
      </c>
      <c r="F6" s="61">
        <v>2.96</v>
      </c>
      <c r="G6" s="61">
        <f t="shared" si="0"/>
        <v>142080</v>
      </c>
    </row>
    <row r="7" spans="2:9" x14ac:dyDescent="0.25">
      <c r="B7" s="60">
        <v>4</v>
      </c>
      <c r="C7" s="60" t="s">
        <v>48</v>
      </c>
      <c r="D7" s="60" t="s">
        <v>49</v>
      </c>
      <c r="E7" s="60">
        <v>30</v>
      </c>
      <c r="F7" s="61">
        <v>75.75</v>
      </c>
      <c r="G7" s="61">
        <f>E7*F7</f>
        <v>2272.5</v>
      </c>
    </row>
    <row r="8" spans="2:9" x14ac:dyDescent="0.25">
      <c r="B8" s="60">
        <v>57</v>
      </c>
      <c r="C8" s="60" t="s">
        <v>50</v>
      </c>
      <c r="D8" s="60" t="s">
        <v>51</v>
      </c>
      <c r="E8" s="82">
        <v>5.4000000000000003E-3</v>
      </c>
      <c r="F8" s="61"/>
      <c r="G8" s="61">
        <f t="shared" ref="G8" si="1">E8*F8</f>
        <v>0</v>
      </c>
    </row>
    <row r="9" spans="2:9" x14ac:dyDescent="0.25">
      <c r="B9" s="89" t="s">
        <v>16</v>
      </c>
      <c r="C9" s="89"/>
      <c r="D9" s="89"/>
      <c r="E9" s="89"/>
      <c r="F9" s="89"/>
      <c r="G9" s="62">
        <f>SUM(G4:G8)</f>
        <v>214862.5</v>
      </c>
    </row>
    <row r="12" spans="2:9" x14ac:dyDescent="0.25">
      <c r="B12" s="88"/>
      <c r="C12" s="88"/>
      <c r="D12" s="88"/>
      <c r="E12" s="88"/>
      <c r="F12" s="88"/>
      <c r="G12" s="88"/>
      <c r="H12" s="69"/>
      <c r="I12" s="70"/>
    </row>
    <row r="13" spans="2:9" x14ac:dyDescent="0.25">
      <c r="B13" s="59"/>
      <c r="C13" s="59"/>
      <c r="D13" s="59"/>
      <c r="E13" s="59"/>
      <c r="F13" s="59"/>
      <c r="G13" s="59"/>
      <c r="H13" s="61"/>
      <c r="I13" s="60"/>
    </row>
    <row r="14" spans="2:9" x14ac:dyDescent="0.25">
      <c r="B14" s="60"/>
      <c r="C14" s="60"/>
      <c r="D14" s="60"/>
      <c r="E14" s="60"/>
      <c r="F14" s="61"/>
      <c r="G14" s="61"/>
      <c r="H14" s="61"/>
      <c r="I14" s="61"/>
    </row>
    <row r="15" spans="2:9" x14ac:dyDescent="0.25">
      <c r="B15" s="60"/>
      <c r="C15" s="60"/>
      <c r="D15" s="60"/>
      <c r="E15" s="60"/>
      <c r="F15" s="61"/>
      <c r="G15" s="61"/>
      <c r="H15" s="61"/>
      <c r="I15" s="61"/>
    </row>
    <row r="16" spans="2:9" x14ac:dyDescent="0.25">
      <c r="B16" s="74"/>
      <c r="C16" s="74"/>
      <c r="D16" s="74"/>
      <c r="E16" s="74"/>
      <c r="F16" s="75"/>
      <c r="G16" s="75"/>
      <c r="H16" s="75"/>
      <c r="I16" s="75"/>
    </row>
    <row r="17" spans="2:9" x14ac:dyDescent="0.25">
      <c r="B17" s="59"/>
      <c r="C17" s="59"/>
      <c r="D17" s="59"/>
      <c r="E17" s="59"/>
      <c r="F17" s="59"/>
      <c r="G17" s="59"/>
      <c r="H17" s="61"/>
      <c r="I17" s="61"/>
    </row>
    <row r="18" spans="2:9" x14ac:dyDescent="0.25">
      <c r="B18" s="60"/>
      <c r="C18" s="60"/>
      <c r="D18" s="60"/>
      <c r="E18" s="60"/>
      <c r="F18" s="61"/>
      <c r="G18" s="61"/>
      <c r="H18" s="61"/>
      <c r="I18" s="61"/>
    </row>
    <row r="19" spans="2:9" x14ac:dyDescent="0.25">
      <c r="B19" s="60"/>
      <c r="C19" s="60"/>
      <c r="D19" s="60"/>
      <c r="E19" s="60"/>
      <c r="F19" s="61"/>
      <c r="G19" s="61"/>
      <c r="H19" s="61"/>
      <c r="I19" s="61"/>
    </row>
    <row r="20" spans="2:9" x14ac:dyDescent="0.25">
      <c r="B20" s="74"/>
      <c r="C20" s="74"/>
      <c r="D20" s="74"/>
      <c r="E20" s="74"/>
      <c r="F20" s="75"/>
      <c r="G20" s="75"/>
      <c r="H20" s="75"/>
      <c r="I20" s="75"/>
    </row>
    <row r="21" spans="2:9" x14ac:dyDescent="0.25">
      <c r="B21" s="59"/>
      <c r="C21" s="59"/>
      <c r="D21" s="59"/>
      <c r="E21" s="59"/>
      <c r="F21" s="59"/>
      <c r="G21" s="59"/>
      <c r="H21" s="61"/>
      <c r="I21" s="61"/>
    </row>
    <row r="22" spans="2:9" x14ac:dyDescent="0.25">
      <c r="B22" s="60"/>
      <c r="C22" s="60"/>
      <c r="D22" s="60"/>
      <c r="E22" s="60"/>
      <c r="F22" s="61"/>
      <c r="G22" s="61"/>
      <c r="H22" s="61"/>
      <c r="I22" s="61"/>
    </row>
    <row r="23" spans="2:9" x14ac:dyDescent="0.25">
      <c r="B23" s="60"/>
      <c r="C23" s="60"/>
      <c r="D23" s="60"/>
      <c r="E23" s="60"/>
      <c r="F23" s="61"/>
      <c r="G23" s="61"/>
      <c r="H23" s="61"/>
      <c r="I23" s="61"/>
    </row>
    <row r="24" spans="2:9" x14ac:dyDescent="0.25">
      <c r="B24" s="60"/>
      <c r="C24" s="60"/>
      <c r="D24" s="60"/>
      <c r="E24" s="60"/>
      <c r="F24" s="61"/>
      <c r="G24" s="61"/>
      <c r="H24" s="61"/>
      <c r="I24" s="61"/>
    </row>
    <row r="25" spans="2:9" x14ac:dyDescent="0.25">
      <c r="B25" s="59"/>
      <c r="C25" s="59"/>
      <c r="D25" s="59"/>
      <c r="E25" s="59"/>
      <c r="F25" s="59"/>
      <c r="G25" s="59"/>
      <c r="H25" s="61"/>
      <c r="I25" s="61"/>
    </row>
    <row r="26" spans="2:9" x14ac:dyDescent="0.25">
      <c r="B26" s="60"/>
      <c r="C26" s="60"/>
      <c r="D26" s="60"/>
      <c r="E26" s="60"/>
      <c r="F26" s="61"/>
      <c r="G26" s="61"/>
      <c r="H26" s="61"/>
      <c r="I26" s="61"/>
    </row>
    <row r="27" spans="2:9" x14ac:dyDescent="0.25">
      <c r="B27" s="60"/>
      <c r="C27" s="60"/>
      <c r="D27" s="60"/>
      <c r="E27" s="60"/>
      <c r="F27" s="61"/>
      <c r="G27" s="61"/>
      <c r="H27" s="61"/>
      <c r="I27" s="61"/>
    </row>
    <row r="28" spans="2:9" x14ac:dyDescent="0.25">
      <c r="B28" s="60"/>
      <c r="C28" s="60"/>
      <c r="D28" s="60"/>
      <c r="E28" s="60"/>
      <c r="F28" s="61"/>
      <c r="G28" s="61"/>
      <c r="H28" s="61"/>
      <c r="I28" s="61"/>
    </row>
    <row r="29" spans="2:9" x14ac:dyDescent="0.25">
      <c r="B29" s="59"/>
      <c r="C29" s="59"/>
      <c r="D29" s="59"/>
      <c r="E29" s="59"/>
      <c r="F29" s="59"/>
      <c r="G29" s="59"/>
      <c r="H29" s="61"/>
      <c r="I29" s="61"/>
    </row>
    <row r="30" spans="2:9" x14ac:dyDescent="0.25">
      <c r="B30" s="60"/>
      <c r="C30" s="60"/>
      <c r="D30" s="60"/>
      <c r="E30" s="60"/>
      <c r="F30" s="61"/>
      <c r="G30" s="61"/>
      <c r="H30" s="61"/>
      <c r="I30" s="61"/>
    </row>
    <row r="31" spans="2:9" x14ac:dyDescent="0.25">
      <c r="B31" s="60"/>
      <c r="C31" s="60"/>
      <c r="D31" s="60"/>
      <c r="E31" s="60"/>
      <c r="F31" s="61"/>
      <c r="G31" s="61"/>
      <c r="H31" s="61"/>
      <c r="I31" s="61"/>
    </row>
    <row r="32" spans="2:9" x14ac:dyDescent="0.25">
      <c r="B32" s="60"/>
      <c r="C32" s="60"/>
      <c r="D32" s="60"/>
      <c r="E32" s="60"/>
      <c r="F32" s="61"/>
      <c r="G32" s="61"/>
      <c r="H32" s="61"/>
      <c r="I32" s="61"/>
    </row>
    <row r="33" spans="2:9" x14ac:dyDescent="0.25">
      <c r="B33" s="59"/>
      <c r="C33" s="59"/>
      <c r="D33" s="59"/>
      <c r="E33" s="59"/>
      <c r="F33" s="59"/>
      <c r="G33" s="59"/>
      <c r="H33" s="61"/>
      <c r="I33" s="61"/>
    </row>
    <row r="34" spans="2:9" x14ac:dyDescent="0.25">
      <c r="B34" s="60"/>
      <c r="C34" s="60"/>
      <c r="D34" s="60"/>
      <c r="E34" s="60"/>
      <c r="F34" s="61"/>
      <c r="G34" s="61"/>
      <c r="H34" s="61"/>
      <c r="I34" s="61"/>
    </row>
    <row r="35" spans="2:9" x14ac:dyDescent="0.25">
      <c r="B35" s="60"/>
      <c r="C35" s="60"/>
      <c r="D35" s="60"/>
      <c r="E35" s="60"/>
      <c r="F35" s="61"/>
      <c r="G35" s="61"/>
      <c r="H35" s="61"/>
      <c r="I35" s="61"/>
    </row>
    <row r="36" spans="2:9" x14ac:dyDescent="0.25">
      <c r="B36" s="60"/>
      <c r="C36" s="60"/>
      <c r="D36" s="60"/>
      <c r="E36" s="60"/>
      <c r="F36" s="61"/>
      <c r="G36" s="61"/>
      <c r="H36" s="61"/>
      <c r="I36" s="61"/>
    </row>
    <row r="37" spans="2:9" x14ac:dyDescent="0.25">
      <c r="B37" s="59"/>
      <c r="C37" s="59"/>
      <c r="D37" s="59"/>
      <c r="E37" s="59"/>
      <c r="F37" s="59"/>
      <c r="G37" s="59"/>
      <c r="H37" s="61"/>
      <c r="I37" s="61"/>
    </row>
    <row r="38" spans="2:9" x14ac:dyDescent="0.25">
      <c r="B38" s="60"/>
      <c r="C38" s="60"/>
      <c r="D38" s="60"/>
      <c r="E38" s="60"/>
      <c r="F38" s="61"/>
      <c r="G38" s="61"/>
      <c r="H38" s="61"/>
      <c r="I38" s="61"/>
    </row>
    <row r="39" spans="2:9" x14ac:dyDescent="0.25">
      <c r="B39" s="60"/>
      <c r="C39" s="60"/>
      <c r="D39" s="60"/>
      <c r="E39" s="60"/>
      <c r="F39" s="61"/>
      <c r="G39" s="61"/>
      <c r="H39" s="61"/>
      <c r="I39" s="61"/>
    </row>
    <row r="40" spans="2:9" x14ac:dyDescent="0.25">
      <c r="B40" s="74"/>
      <c r="C40" s="74"/>
      <c r="D40" s="74"/>
      <c r="E40" s="74"/>
      <c r="F40" s="75"/>
      <c r="G40" s="75"/>
      <c r="H40" s="75"/>
      <c r="I40" s="75"/>
    </row>
    <row r="41" spans="2:9" x14ac:dyDescent="0.25">
      <c r="B41" s="59"/>
      <c r="C41" s="59"/>
      <c r="D41" s="59"/>
      <c r="E41" s="59"/>
      <c r="F41" s="59"/>
      <c r="G41" s="59"/>
      <c r="H41" s="61"/>
      <c r="I41" s="61"/>
    </row>
    <row r="42" spans="2:9" x14ac:dyDescent="0.25">
      <c r="B42" s="60"/>
      <c r="C42" s="60"/>
      <c r="D42" s="60"/>
      <c r="E42" s="60"/>
      <c r="F42" s="61"/>
      <c r="G42" s="61"/>
      <c r="H42" s="61"/>
      <c r="I42" s="61"/>
    </row>
    <row r="43" spans="2:9" x14ac:dyDescent="0.25">
      <c r="B43" s="60"/>
      <c r="C43" s="60"/>
      <c r="D43" s="60"/>
      <c r="E43" s="60"/>
      <c r="F43" s="61"/>
      <c r="G43" s="61"/>
      <c r="H43" s="61"/>
      <c r="I43" s="61"/>
    </row>
    <row r="44" spans="2:9" x14ac:dyDescent="0.25">
      <c r="B44" s="74"/>
      <c r="C44" s="74"/>
      <c r="D44" s="74"/>
      <c r="E44" s="74"/>
      <c r="F44" s="75"/>
      <c r="G44" s="75"/>
      <c r="H44" s="75"/>
      <c r="I44" s="75"/>
    </row>
    <row r="45" spans="2:9" x14ac:dyDescent="0.25">
      <c r="B45" s="89"/>
      <c r="C45" s="89"/>
      <c r="D45" s="89"/>
      <c r="E45" s="89"/>
      <c r="F45" s="89"/>
      <c r="G45" s="62"/>
      <c r="H45" s="62"/>
      <c r="I45" s="62"/>
    </row>
    <row r="46" spans="2:9" x14ac:dyDescent="0.25">
      <c r="G46" s="58"/>
    </row>
    <row r="48" spans="2:9" x14ac:dyDescent="0.25">
      <c r="B48" s="88"/>
      <c r="C48" s="88"/>
      <c r="D48" s="88"/>
      <c r="E48" s="88"/>
      <c r="F48" s="88"/>
      <c r="G48" s="88"/>
      <c r="H48" s="69"/>
      <c r="I48" s="70"/>
    </row>
    <row r="49" spans="2:9" x14ac:dyDescent="0.25">
      <c r="B49" s="63"/>
      <c r="C49" s="63"/>
      <c r="D49" s="63"/>
      <c r="E49" s="63"/>
      <c r="F49" s="63"/>
      <c r="G49" s="63"/>
      <c r="H49" s="61"/>
      <c r="I49" s="60"/>
    </row>
    <row r="50" spans="2:9" x14ac:dyDescent="0.25">
      <c r="B50" s="64"/>
      <c r="C50" s="64"/>
      <c r="D50" s="64"/>
      <c r="E50" s="64"/>
      <c r="F50" s="65"/>
      <c r="G50" s="65"/>
      <c r="H50" s="61"/>
      <c r="I50" s="61"/>
    </row>
    <row r="51" spans="2:9" x14ac:dyDescent="0.25">
      <c r="B51" s="64"/>
      <c r="C51" s="64"/>
      <c r="D51" s="64"/>
      <c r="E51" s="64"/>
      <c r="F51" s="65"/>
      <c r="G51" s="65"/>
      <c r="H51" s="61"/>
      <c r="I51" s="61"/>
    </row>
    <row r="52" spans="2:9" x14ac:dyDescent="0.25">
      <c r="B52" s="74"/>
      <c r="C52" s="74"/>
      <c r="D52" s="74"/>
      <c r="E52" s="74"/>
      <c r="F52" s="75"/>
      <c r="G52" s="75"/>
      <c r="H52" s="75"/>
      <c r="I52" s="75"/>
    </row>
    <row r="53" spans="2:9" x14ac:dyDescent="0.25">
      <c r="B53" s="63"/>
      <c r="C53" s="63"/>
      <c r="D53" s="63"/>
      <c r="E53" s="63"/>
      <c r="F53" s="63"/>
      <c r="G53" s="63"/>
      <c r="H53" s="61"/>
      <c r="I53" s="61"/>
    </row>
    <row r="54" spans="2:9" x14ac:dyDescent="0.25">
      <c r="B54" s="64"/>
      <c r="C54" s="64"/>
      <c r="D54" s="64"/>
      <c r="E54" s="64"/>
      <c r="F54" s="65"/>
      <c r="G54" s="65"/>
      <c r="H54" s="61"/>
      <c r="I54" s="61"/>
    </row>
    <row r="55" spans="2:9" x14ac:dyDescent="0.25">
      <c r="B55" s="64"/>
      <c r="C55" s="64"/>
      <c r="D55" s="64"/>
      <c r="E55" s="64"/>
      <c r="F55" s="65"/>
      <c r="G55" s="65"/>
      <c r="H55" s="61"/>
      <c r="I55" s="61"/>
    </row>
    <row r="56" spans="2:9" x14ac:dyDescent="0.25">
      <c r="B56" s="74"/>
      <c r="C56" s="74"/>
      <c r="D56" s="74"/>
      <c r="E56" s="74"/>
      <c r="F56" s="75"/>
      <c r="G56" s="75"/>
      <c r="H56" s="75"/>
      <c r="I56" s="75"/>
    </row>
    <row r="57" spans="2:9" x14ac:dyDescent="0.25">
      <c r="B57" s="63"/>
      <c r="C57" s="63"/>
      <c r="D57" s="63"/>
      <c r="E57" s="63"/>
      <c r="F57" s="63"/>
      <c r="G57" s="63"/>
      <c r="H57" s="61"/>
      <c r="I57" s="61"/>
    </row>
    <row r="58" spans="2:9" x14ac:dyDescent="0.25">
      <c r="B58" s="64"/>
      <c r="C58" s="64"/>
      <c r="D58" s="64"/>
      <c r="E58" s="64"/>
      <c r="F58" s="65"/>
      <c r="G58" s="65"/>
      <c r="H58" s="61"/>
      <c r="I58" s="61"/>
    </row>
    <row r="59" spans="2:9" x14ac:dyDescent="0.25">
      <c r="B59" s="64"/>
      <c r="C59" s="64"/>
      <c r="D59" s="64"/>
      <c r="E59" s="64"/>
      <c r="F59" s="65"/>
      <c r="G59" s="65"/>
      <c r="H59" s="61"/>
      <c r="I59" s="61"/>
    </row>
    <row r="60" spans="2:9" x14ac:dyDescent="0.25">
      <c r="B60" s="74"/>
      <c r="C60" s="74"/>
      <c r="D60" s="74"/>
      <c r="E60" s="74"/>
      <c r="F60" s="75"/>
      <c r="G60" s="75"/>
      <c r="H60" s="75"/>
      <c r="I60" s="75"/>
    </row>
    <row r="61" spans="2:9" x14ac:dyDescent="0.25">
      <c r="B61" s="63"/>
      <c r="C61" s="63"/>
      <c r="D61" s="63"/>
      <c r="E61" s="63"/>
      <c r="F61" s="63"/>
      <c r="G61" s="63"/>
      <c r="H61" s="61"/>
      <c r="I61" s="61"/>
    </row>
    <row r="62" spans="2:9" x14ac:dyDescent="0.25">
      <c r="B62" s="64"/>
      <c r="C62" s="64"/>
      <c r="D62" s="64"/>
      <c r="E62" s="64"/>
      <c r="F62" s="65"/>
      <c r="G62" s="65"/>
      <c r="H62" s="61"/>
      <c r="I62" s="61"/>
    </row>
    <row r="63" spans="2:9" x14ac:dyDescent="0.25">
      <c r="B63" s="64"/>
      <c r="C63" s="64"/>
      <c r="D63" s="64"/>
      <c r="E63" s="64"/>
      <c r="F63" s="65"/>
      <c r="G63" s="65"/>
      <c r="H63" s="61"/>
      <c r="I63" s="61"/>
    </row>
    <row r="64" spans="2:9" x14ac:dyDescent="0.25">
      <c r="B64" s="74"/>
      <c r="C64" s="74"/>
      <c r="D64" s="74"/>
      <c r="E64" s="74"/>
      <c r="F64" s="75"/>
      <c r="G64" s="75"/>
      <c r="H64" s="75"/>
      <c r="I64" s="75"/>
    </row>
    <row r="65" spans="2:9" x14ac:dyDescent="0.25">
      <c r="B65" s="63"/>
      <c r="C65" s="63"/>
      <c r="D65" s="63"/>
      <c r="E65" s="63"/>
      <c r="F65" s="63"/>
      <c r="G65" s="63"/>
      <c r="H65" s="61"/>
      <c r="I65" s="61"/>
    </row>
    <row r="66" spans="2:9" x14ac:dyDescent="0.25">
      <c r="B66" s="64"/>
      <c r="C66" s="64"/>
      <c r="D66" s="64"/>
      <c r="E66" s="64"/>
      <c r="F66" s="65"/>
      <c r="G66" s="65"/>
      <c r="H66" s="61"/>
      <c r="I66" s="61"/>
    </row>
    <row r="67" spans="2:9" x14ac:dyDescent="0.25">
      <c r="B67" s="64"/>
      <c r="C67" s="64"/>
      <c r="D67" s="64"/>
      <c r="E67" s="64"/>
      <c r="F67" s="65"/>
      <c r="G67" s="65"/>
      <c r="H67" s="61"/>
      <c r="I67" s="61"/>
    </row>
    <row r="68" spans="2:9" x14ac:dyDescent="0.25">
      <c r="B68" s="74"/>
      <c r="C68" s="74"/>
      <c r="D68" s="74"/>
      <c r="E68" s="74"/>
      <c r="F68" s="75"/>
      <c r="G68" s="75"/>
      <c r="H68" s="75"/>
      <c r="I68" s="75"/>
    </row>
    <row r="69" spans="2:9" x14ac:dyDescent="0.25">
      <c r="B69" s="63"/>
      <c r="C69" s="63"/>
      <c r="D69" s="63"/>
      <c r="E69" s="63"/>
      <c r="F69" s="63"/>
      <c r="G69" s="63"/>
      <c r="H69" s="61"/>
      <c r="I69" s="61"/>
    </row>
    <row r="70" spans="2:9" x14ac:dyDescent="0.25">
      <c r="B70" s="64"/>
      <c r="C70" s="64"/>
      <c r="D70" s="64"/>
      <c r="E70" s="64"/>
      <c r="F70" s="65"/>
      <c r="G70" s="65"/>
      <c r="H70" s="61"/>
      <c r="I70" s="61"/>
    </row>
    <row r="71" spans="2:9" x14ac:dyDescent="0.25">
      <c r="B71" s="64"/>
      <c r="C71" s="64"/>
      <c r="D71" s="64"/>
      <c r="E71" s="64"/>
      <c r="F71" s="65"/>
      <c r="G71" s="65"/>
      <c r="H71" s="61"/>
      <c r="I71" s="61"/>
    </row>
    <row r="72" spans="2:9" x14ac:dyDescent="0.25">
      <c r="B72" s="74"/>
      <c r="C72" s="74"/>
      <c r="D72" s="74"/>
      <c r="E72" s="74"/>
      <c r="F72" s="75"/>
      <c r="G72" s="75"/>
      <c r="H72" s="75"/>
      <c r="I72" s="75"/>
    </row>
    <row r="73" spans="2:9" x14ac:dyDescent="0.25">
      <c r="B73" s="63"/>
      <c r="C73" s="63"/>
      <c r="D73" s="63"/>
      <c r="E73" s="63"/>
      <c r="F73" s="63"/>
      <c r="G73" s="63"/>
      <c r="H73" s="61"/>
      <c r="I73" s="61"/>
    </row>
    <row r="74" spans="2:9" x14ac:dyDescent="0.25">
      <c r="B74" s="64"/>
      <c r="C74" s="64"/>
      <c r="D74" s="64"/>
      <c r="E74" s="64"/>
      <c r="F74" s="65"/>
      <c r="G74" s="65"/>
      <c r="H74" s="61"/>
      <c r="I74" s="61"/>
    </row>
    <row r="75" spans="2:9" x14ac:dyDescent="0.25">
      <c r="B75" s="64"/>
      <c r="C75" s="64"/>
      <c r="D75" s="64"/>
      <c r="E75" s="64"/>
      <c r="F75" s="65"/>
      <c r="G75" s="65"/>
      <c r="H75" s="61"/>
      <c r="I75" s="61"/>
    </row>
    <row r="76" spans="2:9" x14ac:dyDescent="0.25">
      <c r="B76" s="74"/>
      <c r="C76" s="74"/>
      <c r="D76" s="74"/>
      <c r="E76" s="74"/>
      <c r="F76" s="75"/>
      <c r="G76" s="75"/>
      <c r="H76" s="75"/>
      <c r="I76" s="75"/>
    </row>
    <row r="77" spans="2:9" x14ac:dyDescent="0.25">
      <c r="B77" s="63"/>
      <c r="C77" s="63"/>
      <c r="D77" s="63"/>
      <c r="E77" s="63"/>
      <c r="F77" s="63"/>
      <c r="G77" s="63"/>
      <c r="H77" s="61"/>
      <c r="I77" s="61"/>
    </row>
    <row r="78" spans="2:9" x14ac:dyDescent="0.25">
      <c r="B78" s="64"/>
      <c r="C78" s="64"/>
      <c r="D78" s="64"/>
      <c r="E78" s="64"/>
      <c r="F78" s="65"/>
      <c r="G78" s="65"/>
      <c r="H78" s="61"/>
      <c r="I78" s="61"/>
    </row>
    <row r="79" spans="2:9" x14ac:dyDescent="0.25">
      <c r="B79" s="64"/>
      <c r="C79" s="64"/>
      <c r="D79" s="64"/>
      <c r="E79" s="64"/>
      <c r="F79" s="65"/>
      <c r="G79" s="65"/>
      <c r="H79" s="61"/>
      <c r="I79" s="61"/>
    </row>
    <row r="80" spans="2:9" x14ac:dyDescent="0.25">
      <c r="B80" s="74"/>
      <c r="C80" s="74"/>
      <c r="D80" s="74"/>
      <c r="E80" s="74"/>
      <c r="F80" s="75"/>
      <c r="G80" s="75"/>
      <c r="H80" s="75"/>
      <c r="I80" s="75"/>
    </row>
    <row r="81" spans="2:9" x14ac:dyDescent="0.25">
      <c r="B81" s="89"/>
      <c r="C81" s="89"/>
      <c r="D81" s="89"/>
      <c r="E81" s="89"/>
      <c r="F81" s="89"/>
      <c r="G81" s="62"/>
      <c r="H81" s="62"/>
      <c r="I81" s="62"/>
    </row>
    <row r="82" spans="2:9" x14ac:dyDescent="0.25">
      <c r="B82" s="66"/>
      <c r="C82" s="66"/>
      <c r="D82" s="66"/>
      <c r="E82" s="66"/>
      <c r="F82" s="66"/>
      <c r="G82" s="67"/>
    </row>
    <row r="84" spans="2:9" x14ac:dyDescent="0.25">
      <c r="B84" s="88"/>
      <c r="C84" s="88"/>
      <c r="D84" s="88"/>
      <c r="E84" s="88"/>
      <c r="F84" s="88"/>
      <c r="G84" s="88"/>
      <c r="H84" s="69"/>
      <c r="I84" s="70"/>
    </row>
    <row r="85" spans="2:9" x14ac:dyDescent="0.25">
      <c r="B85" s="63"/>
      <c r="C85" s="63"/>
      <c r="D85" s="63"/>
      <c r="E85" s="63"/>
      <c r="F85" s="63"/>
      <c r="G85" s="63"/>
      <c r="H85" s="71"/>
      <c r="I85" s="72"/>
    </row>
    <row r="86" spans="2:9" x14ac:dyDescent="0.25">
      <c r="B86" s="74"/>
      <c r="C86" s="74"/>
      <c r="D86" s="74"/>
      <c r="E86" s="74"/>
      <c r="F86" s="75"/>
      <c r="G86" s="75"/>
      <c r="H86" s="75"/>
      <c r="I86" s="75"/>
    </row>
    <row r="87" spans="2:9" x14ac:dyDescent="0.25">
      <c r="B87" s="74"/>
      <c r="C87" s="74"/>
      <c r="D87" s="74"/>
      <c r="E87" s="74"/>
      <c r="F87" s="75"/>
      <c r="G87" s="75"/>
      <c r="H87" s="75"/>
      <c r="I87" s="75"/>
    </row>
    <row r="88" spans="2:9" x14ac:dyDescent="0.25">
      <c r="B88" s="72"/>
      <c r="C88" s="72"/>
      <c r="D88" s="72"/>
      <c r="E88" s="72"/>
      <c r="F88" s="71"/>
      <c r="G88" s="71"/>
      <c r="H88" s="71"/>
      <c r="I88" s="71"/>
    </row>
    <row r="89" spans="2:9" x14ac:dyDescent="0.25">
      <c r="B89" s="73"/>
      <c r="C89" s="73"/>
      <c r="D89" s="73"/>
      <c r="E89" s="73"/>
      <c r="F89" s="73"/>
      <c r="G89" s="73"/>
      <c r="H89" s="71"/>
      <c r="I89" s="71"/>
    </row>
    <row r="90" spans="2:9" x14ac:dyDescent="0.25">
      <c r="B90" s="74"/>
      <c r="C90" s="74"/>
      <c r="D90" s="74"/>
      <c r="E90" s="74"/>
      <c r="F90" s="75"/>
      <c r="G90" s="75"/>
      <c r="H90" s="75"/>
      <c r="I90" s="75"/>
    </row>
    <row r="91" spans="2:9" x14ac:dyDescent="0.25">
      <c r="B91" s="74"/>
      <c r="C91" s="74"/>
      <c r="D91" s="74"/>
      <c r="E91" s="74"/>
      <c r="F91" s="75"/>
      <c r="G91" s="75"/>
      <c r="H91" s="75"/>
      <c r="I91" s="75"/>
    </row>
    <row r="92" spans="2:9" x14ac:dyDescent="0.25">
      <c r="B92" s="72"/>
      <c r="C92" s="72"/>
      <c r="D92" s="72"/>
      <c r="E92" s="72"/>
      <c r="F92" s="71"/>
      <c r="G92" s="71"/>
      <c r="H92" s="71"/>
      <c r="I92" s="71"/>
    </row>
    <row r="93" spans="2:9" x14ac:dyDescent="0.25">
      <c r="B93" s="73"/>
      <c r="C93" s="73"/>
      <c r="D93" s="73"/>
      <c r="E93" s="73"/>
      <c r="F93" s="73"/>
      <c r="G93" s="73"/>
      <c r="H93" s="71"/>
      <c r="I93" s="71"/>
    </row>
    <row r="94" spans="2:9" x14ac:dyDescent="0.25">
      <c r="B94" s="74"/>
      <c r="C94" s="74"/>
      <c r="D94" s="74"/>
      <c r="E94" s="74"/>
      <c r="F94" s="75"/>
      <c r="G94" s="75"/>
      <c r="H94" s="75"/>
      <c r="I94" s="75"/>
    </row>
    <row r="95" spans="2:9" x14ac:dyDescent="0.25">
      <c r="B95" s="74"/>
      <c r="C95" s="74"/>
      <c r="D95" s="74"/>
      <c r="E95" s="74"/>
      <c r="F95" s="75"/>
      <c r="G95" s="75"/>
      <c r="H95" s="75"/>
      <c r="I95" s="75"/>
    </row>
    <row r="96" spans="2:9" x14ac:dyDescent="0.25">
      <c r="B96" s="72"/>
      <c r="C96" s="72"/>
      <c r="D96" s="72"/>
      <c r="E96" s="72"/>
      <c r="F96" s="71"/>
      <c r="G96" s="71"/>
      <c r="H96" s="71"/>
      <c r="I96" s="71"/>
    </row>
    <row r="97" spans="2:9" x14ac:dyDescent="0.25">
      <c r="B97" s="73"/>
      <c r="C97" s="73"/>
      <c r="D97" s="73"/>
      <c r="E97" s="73"/>
      <c r="F97" s="73"/>
      <c r="G97" s="73"/>
      <c r="H97" s="71"/>
      <c r="I97" s="71"/>
    </row>
    <row r="98" spans="2:9" x14ac:dyDescent="0.25">
      <c r="B98" s="74"/>
      <c r="C98" s="74"/>
      <c r="D98" s="74"/>
      <c r="E98" s="74"/>
      <c r="F98" s="75"/>
      <c r="G98" s="75"/>
      <c r="H98" s="75"/>
      <c r="I98" s="75"/>
    </row>
    <row r="99" spans="2:9" x14ac:dyDescent="0.25">
      <c r="B99" s="74"/>
      <c r="C99" s="74"/>
      <c r="D99" s="74"/>
      <c r="E99" s="74"/>
      <c r="F99" s="75"/>
      <c r="G99" s="75"/>
      <c r="H99" s="75"/>
      <c r="I99" s="75"/>
    </row>
    <row r="100" spans="2:9" x14ac:dyDescent="0.25">
      <c r="B100" s="72"/>
      <c r="C100" s="72"/>
      <c r="D100" s="72"/>
      <c r="E100" s="72"/>
      <c r="F100" s="71"/>
      <c r="G100" s="71"/>
      <c r="H100" s="71"/>
      <c r="I100" s="71"/>
    </row>
    <row r="101" spans="2:9" x14ac:dyDescent="0.25">
      <c r="B101" s="73"/>
      <c r="C101" s="73"/>
      <c r="D101" s="73"/>
      <c r="E101" s="73"/>
      <c r="F101" s="73"/>
      <c r="G101" s="73"/>
      <c r="H101" s="71"/>
      <c r="I101" s="71"/>
    </row>
    <row r="102" spans="2:9" x14ac:dyDescent="0.25">
      <c r="B102" s="74"/>
      <c r="C102" s="74"/>
      <c r="D102" s="74"/>
      <c r="E102" s="74"/>
      <c r="F102" s="75"/>
      <c r="G102" s="75"/>
      <c r="H102" s="75"/>
      <c r="I102" s="75"/>
    </row>
    <row r="103" spans="2:9" x14ac:dyDescent="0.25">
      <c r="B103" s="74"/>
      <c r="C103" s="74"/>
      <c r="D103" s="74"/>
      <c r="E103" s="74"/>
      <c r="F103" s="75"/>
      <c r="G103" s="75"/>
      <c r="H103" s="75"/>
      <c r="I103" s="75"/>
    </row>
    <row r="104" spans="2:9" x14ac:dyDescent="0.25">
      <c r="B104" s="72"/>
      <c r="C104" s="72"/>
      <c r="D104" s="72"/>
      <c r="E104" s="72"/>
      <c r="F104" s="71"/>
      <c r="G104" s="71"/>
      <c r="H104" s="71"/>
      <c r="I104" s="71"/>
    </row>
    <row r="105" spans="2:9" x14ac:dyDescent="0.25">
      <c r="B105" s="73"/>
      <c r="C105" s="73"/>
      <c r="D105" s="73"/>
      <c r="E105" s="73"/>
      <c r="F105" s="73"/>
      <c r="G105" s="73"/>
      <c r="H105" s="71"/>
      <c r="I105" s="71"/>
    </row>
    <row r="106" spans="2:9" x14ac:dyDescent="0.25">
      <c r="B106" s="74"/>
      <c r="C106" s="74"/>
      <c r="D106" s="74"/>
      <c r="E106" s="74"/>
      <c r="F106" s="75"/>
      <c r="G106" s="75"/>
      <c r="H106" s="75"/>
      <c r="I106" s="75"/>
    </row>
    <row r="107" spans="2:9" x14ac:dyDescent="0.25">
      <c r="B107" s="74"/>
      <c r="C107" s="74"/>
      <c r="D107" s="74"/>
      <c r="E107" s="74"/>
      <c r="F107" s="75"/>
      <c r="G107" s="75"/>
      <c r="H107" s="75"/>
      <c r="I107" s="75"/>
    </row>
    <row r="108" spans="2:9" x14ac:dyDescent="0.25">
      <c r="B108" s="72"/>
      <c r="C108" s="72"/>
      <c r="D108" s="72"/>
      <c r="E108" s="72"/>
      <c r="F108" s="71"/>
      <c r="G108" s="71"/>
      <c r="H108" s="71"/>
      <c r="I108" s="71"/>
    </row>
    <row r="109" spans="2:9" x14ac:dyDescent="0.25">
      <c r="B109" s="73"/>
      <c r="C109" s="73"/>
      <c r="D109" s="73"/>
      <c r="E109" s="73"/>
      <c r="F109" s="73"/>
      <c r="G109" s="73"/>
      <c r="H109" s="71"/>
      <c r="I109" s="71"/>
    </row>
    <row r="110" spans="2:9" x14ac:dyDescent="0.25">
      <c r="B110" s="74"/>
      <c r="C110" s="74"/>
      <c r="D110" s="74"/>
      <c r="E110" s="74"/>
      <c r="F110" s="75"/>
      <c r="G110" s="75"/>
      <c r="H110" s="75"/>
      <c r="I110" s="75"/>
    </row>
    <row r="111" spans="2:9" x14ac:dyDescent="0.25">
      <c r="B111" s="74"/>
      <c r="C111" s="74"/>
      <c r="D111" s="74"/>
      <c r="E111" s="74"/>
      <c r="F111" s="75"/>
      <c r="G111" s="75"/>
      <c r="H111" s="75"/>
      <c r="I111" s="75"/>
    </row>
    <row r="112" spans="2:9" x14ac:dyDescent="0.25">
      <c r="B112" s="72"/>
      <c r="C112" s="72"/>
      <c r="D112" s="72"/>
      <c r="E112" s="72"/>
      <c r="F112" s="71"/>
      <c r="G112" s="71"/>
      <c r="H112" s="71"/>
      <c r="I112" s="71"/>
    </row>
    <row r="113" spans="2:10" x14ac:dyDescent="0.25">
      <c r="B113" s="73"/>
      <c r="C113" s="73"/>
      <c r="D113" s="73"/>
      <c r="E113" s="73"/>
      <c r="F113" s="73"/>
      <c r="G113" s="73"/>
      <c r="H113" s="71"/>
      <c r="I113" s="71"/>
    </row>
    <row r="114" spans="2:10" x14ac:dyDescent="0.25">
      <c r="B114" s="74"/>
      <c r="C114" s="74"/>
      <c r="D114" s="74"/>
      <c r="E114" s="74"/>
      <c r="F114" s="75"/>
      <c r="G114" s="75"/>
      <c r="H114" s="75"/>
      <c r="I114" s="75"/>
    </row>
    <row r="115" spans="2:10" x14ac:dyDescent="0.25">
      <c r="B115" s="74"/>
      <c r="C115" s="74"/>
      <c r="D115" s="74"/>
      <c r="E115" s="74"/>
      <c r="F115" s="75"/>
      <c r="G115" s="75"/>
      <c r="H115" s="75"/>
      <c r="I115" s="75"/>
    </row>
    <row r="116" spans="2:10" x14ac:dyDescent="0.25">
      <c r="B116" s="72"/>
      <c r="C116" s="72"/>
      <c r="D116" s="72"/>
      <c r="E116" s="72"/>
      <c r="F116" s="71"/>
      <c r="G116" s="71"/>
      <c r="H116" s="71"/>
      <c r="I116" s="71"/>
    </row>
    <row r="117" spans="2:10" x14ac:dyDescent="0.25">
      <c r="B117" s="89"/>
      <c r="C117" s="89"/>
      <c r="D117" s="89"/>
      <c r="E117" s="89"/>
      <c r="F117" s="89"/>
      <c r="G117" s="62"/>
      <c r="H117" s="68"/>
      <c r="I117" s="68"/>
      <c r="J117" s="58">
        <f>SUM(J86:J116)</f>
        <v>0</v>
      </c>
    </row>
    <row r="118" spans="2:10" x14ac:dyDescent="0.25">
      <c r="G118" s="58"/>
    </row>
  </sheetData>
  <mergeCells count="8">
    <mergeCell ref="B2:G2"/>
    <mergeCell ref="B84:G84"/>
    <mergeCell ref="B117:F117"/>
    <mergeCell ref="B9:F9"/>
    <mergeCell ref="B12:G12"/>
    <mergeCell ref="B45:F45"/>
    <mergeCell ref="B48:G48"/>
    <mergeCell ref="B81:F8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27"/>
  <sheetViews>
    <sheetView showGridLines="0" tabSelected="1" topLeftCell="Q4" workbookViewId="0">
      <selection activeCell="AC14" sqref="AC14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13.85546875" style="33" customWidth="1"/>
    <col min="11" max="12" width="15.28515625" style="33" customWidth="1"/>
    <col min="13" max="13" width="16" style="33" customWidth="1"/>
    <col min="14" max="14" width="16.7109375" style="34" customWidth="1"/>
    <col min="15" max="15" width="13.85546875" style="33" customWidth="1"/>
    <col min="16" max="17" width="15.28515625" style="33" customWidth="1"/>
    <col min="18" max="18" width="16" style="33" customWidth="1"/>
    <col min="19" max="19" width="16.7109375" style="34" customWidth="1"/>
    <col min="20" max="20" width="13.85546875" style="33" customWidth="1"/>
    <col min="21" max="22" width="15.28515625" style="33" customWidth="1"/>
    <col min="23" max="23" width="16" style="33" customWidth="1"/>
    <col min="24" max="24" width="16.7109375" style="34" customWidth="1"/>
    <col min="25" max="25" width="13.85546875" style="33" customWidth="1"/>
    <col min="26" max="27" width="15.28515625" style="33" customWidth="1"/>
    <col min="28" max="28" width="16" style="33" customWidth="1"/>
    <col min="29" max="29" width="16.7109375" style="34" customWidth="1"/>
    <col min="30" max="30" width="13.85546875" style="33" customWidth="1"/>
    <col min="31" max="32" width="15.28515625" style="33" customWidth="1"/>
    <col min="33" max="33" width="16" style="33" customWidth="1"/>
    <col min="34" max="34" width="16.7109375" style="34" bestFit="1" customWidth="1"/>
    <col min="35" max="35" width="9.140625" style="33" customWidth="1"/>
    <col min="36" max="16384" width="9.140625" style="33"/>
  </cols>
  <sheetData>
    <row r="1" spans="2:34" s="78" customFormat="1" x14ac:dyDescent="0.25">
      <c r="I1" s="79"/>
      <c r="N1" s="79"/>
      <c r="S1" s="79"/>
      <c r="X1" s="79"/>
      <c r="AC1" s="79"/>
      <c r="AH1" s="79"/>
    </row>
    <row r="2" spans="2:34" s="78" customFormat="1" x14ac:dyDescent="0.25">
      <c r="I2" s="79"/>
      <c r="N2" s="79"/>
      <c r="S2" s="79"/>
      <c r="X2" s="79"/>
      <c r="AC2" s="79"/>
      <c r="AH2" s="79"/>
    </row>
    <row r="3" spans="2:34" s="80" customFormat="1" x14ac:dyDescent="0.25"/>
    <row r="4" spans="2:34" s="80" customFormat="1" x14ac:dyDescent="0.25"/>
    <row r="5" spans="2:34" s="35" customFormat="1" x14ac:dyDescent="0.25">
      <c r="B5" s="88" t="str">
        <f>'Resumo do Contrato'!B3</f>
        <v>CONTRATO 19.2017.BAR</v>
      </c>
      <c r="C5" s="88"/>
      <c r="D5" s="88"/>
      <c r="E5" s="90" t="s">
        <v>28</v>
      </c>
      <c r="F5" s="90"/>
      <c r="G5" s="90"/>
      <c r="H5" s="90"/>
      <c r="I5" s="91" t="s">
        <v>6</v>
      </c>
      <c r="J5" s="90" t="s">
        <v>73</v>
      </c>
      <c r="K5" s="90"/>
      <c r="L5" s="90"/>
      <c r="M5" s="90"/>
      <c r="N5" s="91" t="s">
        <v>6</v>
      </c>
      <c r="O5" s="90" t="s">
        <v>86</v>
      </c>
      <c r="P5" s="90"/>
      <c r="Q5" s="90"/>
      <c r="R5" s="90"/>
      <c r="S5" s="91" t="s">
        <v>6</v>
      </c>
      <c r="T5" s="90" t="s">
        <v>106</v>
      </c>
      <c r="U5" s="90"/>
      <c r="V5" s="90"/>
      <c r="W5" s="90"/>
      <c r="X5" s="91" t="s">
        <v>6</v>
      </c>
      <c r="Y5" s="90" t="s">
        <v>119</v>
      </c>
      <c r="Z5" s="90"/>
      <c r="AA5" s="90"/>
      <c r="AB5" s="90"/>
      <c r="AC5" s="91" t="s">
        <v>6</v>
      </c>
      <c r="AD5" s="90"/>
      <c r="AE5" s="90"/>
      <c r="AF5" s="90"/>
      <c r="AG5" s="90"/>
      <c r="AH5" s="91" t="s">
        <v>6</v>
      </c>
    </row>
    <row r="6" spans="2:34" s="35" customFormat="1" x14ac:dyDescent="0.25">
      <c r="B6" s="93" t="str">
        <f>'Resumo do Contrato'!D4</f>
        <v>05/06/2017 A 04/06/2018</v>
      </c>
      <c r="C6" s="93"/>
      <c r="D6" s="93"/>
      <c r="E6" s="90" t="s">
        <v>60</v>
      </c>
      <c r="F6" s="90"/>
      <c r="G6" s="90"/>
      <c r="H6" s="90"/>
      <c r="I6" s="91"/>
      <c r="J6" s="90" t="s">
        <v>35</v>
      </c>
      <c r="K6" s="90"/>
      <c r="L6" s="90"/>
      <c r="M6" s="90"/>
      <c r="N6" s="91"/>
      <c r="O6" s="90" t="s">
        <v>39</v>
      </c>
      <c r="P6" s="90"/>
      <c r="Q6" s="90"/>
      <c r="R6" s="90"/>
      <c r="S6" s="91"/>
      <c r="T6" s="90" t="s">
        <v>103</v>
      </c>
      <c r="U6" s="90"/>
      <c r="V6" s="90"/>
      <c r="W6" s="90"/>
      <c r="X6" s="91"/>
      <c r="Y6" s="90" t="s">
        <v>104</v>
      </c>
      <c r="Z6" s="90"/>
      <c r="AA6" s="90"/>
      <c r="AB6" s="90"/>
      <c r="AC6" s="91"/>
      <c r="AD6" s="90"/>
      <c r="AE6" s="90"/>
      <c r="AF6" s="90"/>
      <c r="AG6" s="90"/>
      <c r="AH6" s="91"/>
    </row>
    <row r="7" spans="2:34" s="35" customFormat="1" x14ac:dyDescent="0.25">
      <c r="B7" s="88"/>
      <c r="C7" s="88"/>
      <c r="D7" s="88"/>
      <c r="E7" s="90"/>
      <c r="F7" s="90"/>
      <c r="G7" s="90"/>
      <c r="H7" s="90"/>
      <c r="I7" s="91"/>
      <c r="J7" s="90"/>
      <c r="K7" s="90"/>
      <c r="L7" s="90"/>
      <c r="M7" s="90"/>
      <c r="N7" s="91"/>
      <c r="O7" s="90"/>
      <c r="P7" s="90"/>
      <c r="Q7" s="90"/>
      <c r="R7" s="90"/>
      <c r="S7" s="91"/>
      <c r="T7" s="90"/>
      <c r="U7" s="90"/>
      <c r="V7" s="90"/>
      <c r="W7" s="90"/>
      <c r="X7" s="91"/>
      <c r="Y7" s="90"/>
      <c r="Z7" s="90"/>
      <c r="AA7" s="90"/>
      <c r="AB7" s="90"/>
      <c r="AC7" s="91"/>
      <c r="AD7" s="90"/>
      <c r="AE7" s="90"/>
      <c r="AF7" s="90"/>
      <c r="AG7" s="90"/>
      <c r="AH7" s="91"/>
    </row>
    <row r="8" spans="2:34" s="36" customFormat="1" ht="30" x14ac:dyDescent="0.25">
      <c r="B8" s="94"/>
      <c r="C8" s="37" t="s">
        <v>7</v>
      </c>
      <c r="D8" s="37" t="s">
        <v>0</v>
      </c>
      <c r="E8" s="37" t="s">
        <v>11</v>
      </c>
      <c r="F8" s="37" t="s">
        <v>12</v>
      </c>
      <c r="G8" s="37" t="s">
        <v>21</v>
      </c>
      <c r="H8" s="38" t="s">
        <v>5</v>
      </c>
      <c r="I8" s="91"/>
      <c r="J8" s="37" t="s">
        <v>11</v>
      </c>
      <c r="K8" s="37" t="s">
        <v>12</v>
      </c>
      <c r="L8" s="37" t="s">
        <v>21</v>
      </c>
      <c r="M8" s="38" t="s">
        <v>5</v>
      </c>
      <c r="N8" s="91"/>
      <c r="O8" s="37" t="s">
        <v>11</v>
      </c>
      <c r="P8" s="37" t="s">
        <v>12</v>
      </c>
      <c r="Q8" s="37" t="s">
        <v>21</v>
      </c>
      <c r="R8" s="38" t="s">
        <v>5</v>
      </c>
      <c r="S8" s="91"/>
      <c r="T8" s="37" t="s">
        <v>11</v>
      </c>
      <c r="U8" s="37" t="s">
        <v>12</v>
      </c>
      <c r="V8" s="37" t="s">
        <v>21</v>
      </c>
      <c r="W8" s="38" t="s">
        <v>5</v>
      </c>
      <c r="X8" s="91"/>
      <c r="Y8" s="37" t="s">
        <v>11</v>
      </c>
      <c r="Z8" s="37" t="s">
        <v>12</v>
      </c>
      <c r="AA8" s="37" t="s">
        <v>21</v>
      </c>
      <c r="AB8" s="38" t="s">
        <v>5</v>
      </c>
      <c r="AC8" s="91"/>
      <c r="AD8" s="37" t="s">
        <v>11</v>
      </c>
      <c r="AE8" s="37" t="s">
        <v>12</v>
      </c>
      <c r="AF8" s="37" t="s">
        <v>21</v>
      </c>
      <c r="AG8" s="38" t="s">
        <v>5</v>
      </c>
      <c r="AH8" s="91"/>
    </row>
    <row r="9" spans="2:34" s="35" customFormat="1" x14ac:dyDescent="0.25">
      <c r="B9" s="94"/>
      <c r="C9" s="39"/>
      <c r="D9" s="40">
        <v>214862.5</v>
      </c>
      <c r="E9" s="40"/>
      <c r="F9" s="40"/>
      <c r="G9" s="40"/>
      <c r="H9" s="41">
        <v>214862.5</v>
      </c>
      <c r="I9" s="42">
        <f>H9+D9</f>
        <v>429725</v>
      </c>
      <c r="J9" s="40"/>
      <c r="K9" s="40"/>
      <c r="L9" s="40">
        <f>K9-F9</f>
        <v>0</v>
      </c>
      <c r="M9" s="41">
        <v>214862.5</v>
      </c>
      <c r="N9" s="42">
        <f>M9+I9</f>
        <v>644587.5</v>
      </c>
      <c r="O9" s="40"/>
      <c r="P9" s="40"/>
      <c r="Q9" s="40">
        <f>P9-K9</f>
        <v>0</v>
      </c>
      <c r="R9" s="41">
        <v>241862.5</v>
      </c>
      <c r="S9" s="42">
        <f>R9+N9</f>
        <v>886450</v>
      </c>
      <c r="T9" s="40"/>
      <c r="U9" s="40"/>
      <c r="V9" s="40">
        <f>U9-P9</f>
        <v>0</v>
      </c>
      <c r="W9" s="41">
        <v>241862.5</v>
      </c>
      <c r="X9" s="42">
        <f>W9+S9</f>
        <v>1128312.5</v>
      </c>
      <c r="Y9" s="40"/>
      <c r="Z9" s="40"/>
      <c r="AA9" s="40">
        <f>Z9-U9</f>
        <v>0</v>
      </c>
      <c r="AB9" s="41">
        <v>241862.5</v>
      </c>
      <c r="AC9" s="42">
        <f>AB9+X9</f>
        <v>1370175</v>
      </c>
      <c r="AD9" s="40"/>
      <c r="AE9" s="40"/>
      <c r="AF9" s="40">
        <f>AE9-Z9</f>
        <v>0</v>
      </c>
      <c r="AG9" s="41"/>
      <c r="AH9" s="42">
        <f>AG9+AC9</f>
        <v>1370175</v>
      </c>
    </row>
    <row r="10" spans="2:34" s="35" customFormat="1" x14ac:dyDescent="0.25">
      <c r="B10" s="92" t="s">
        <v>13</v>
      </c>
      <c r="C10" s="92"/>
      <c r="D10" s="43"/>
      <c r="E10" s="92" t="s">
        <v>13</v>
      </c>
      <c r="F10" s="92"/>
      <c r="G10" s="44"/>
      <c r="H10" s="45"/>
      <c r="I10" s="45"/>
      <c r="J10" s="92" t="s">
        <v>13</v>
      </c>
      <c r="K10" s="92"/>
      <c r="L10" s="57"/>
      <c r="M10" s="45"/>
      <c r="N10" s="45"/>
      <c r="O10" s="92" t="s">
        <v>13</v>
      </c>
      <c r="P10" s="92"/>
      <c r="Q10" s="57"/>
      <c r="R10" s="45"/>
      <c r="S10" s="45"/>
      <c r="T10" s="92" t="s">
        <v>13</v>
      </c>
      <c r="U10" s="92"/>
      <c r="V10" s="57"/>
      <c r="W10" s="45"/>
      <c r="X10" s="45"/>
      <c r="Y10" s="92" t="s">
        <v>13</v>
      </c>
      <c r="Z10" s="92"/>
      <c r="AA10" s="57"/>
      <c r="AB10" s="45"/>
      <c r="AC10" s="45"/>
      <c r="AD10" s="92" t="s">
        <v>13</v>
      </c>
      <c r="AE10" s="92"/>
      <c r="AF10" s="57"/>
      <c r="AG10" s="45"/>
      <c r="AH10" s="45"/>
    </row>
    <row r="11" spans="2:34" s="46" customFormat="1" x14ac:dyDescent="0.25">
      <c r="B11" s="49" t="s">
        <v>27</v>
      </c>
      <c r="C11" s="47" t="s">
        <v>29</v>
      </c>
      <c r="D11" s="48"/>
      <c r="E11" s="49" t="s">
        <v>27</v>
      </c>
      <c r="F11" s="50" t="s">
        <v>14</v>
      </c>
      <c r="G11" s="50" t="s">
        <v>29</v>
      </c>
      <c r="H11" s="51"/>
      <c r="I11" s="45"/>
      <c r="J11" s="49" t="s">
        <v>27</v>
      </c>
      <c r="K11" s="50" t="s">
        <v>14</v>
      </c>
      <c r="L11" s="50" t="s">
        <v>29</v>
      </c>
      <c r="M11" s="51"/>
      <c r="N11" s="45"/>
      <c r="O11" s="49" t="s">
        <v>27</v>
      </c>
      <c r="P11" s="50" t="s">
        <v>14</v>
      </c>
      <c r="Q11" s="50" t="s">
        <v>29</v>
      </c>
      <c r="R11" s="51"/>
      <c r="S11" s="45"/>
      <c r="T11" s="49" t="s">
        <v>27</v>
      </c>
      <c r="U11" s="50" t="s">
        <v>14</v>
      </c>
      <c r="V11" s="50" t="s">
        <v>29</v>
      </c>
      <c r="W11" s="51"/>
      <c r="X11" s="45"/>
      <c r="Y11" s="49" t="s">
        <v>27</v>
      </c>
      <c r="Z11" s="50" t="s">
        <v>14</v>
      </c>
      <c r="AA11" s="50" t="s">
        <v>29</v>
      </c>
      <c r="AB11" s="51"/>
      <c r="AC11" s="45"/>
      <c r="AD11" s="49" t="s">
        <v>27</v>
      </c>
      <c r="AE11" s="50" t="s">
        <v>14</v>
      </c>
      <c r="AF11" s="50" t="s">
        <v>29</v>
      </c>
      <c r="AG11" s="51"/>
      <c r="AH11" s="45"/>
    </row>
    <row r="12" spans="2:34" s="35" customFormat="1" x14ac:dyDescent="0.25">
      <c r="B12" s="52" t="s">
        <v>23</v>
      </c>
      <c r="C12" s="53">
        <v>17905.21</v>
      </c>
      <c r="E12" s="52" t="s">
        <v>61</v>
      </c>
      <c r="F12" s="55">
        <f>(G9/365)*217</f>
        <v>0</v>
      </c>
      <c r="G12" s="55">
        <f>F12+C12</f>
        <v>17905.21</v>
      </c>
      <c r="H12" s="56"/>
      <c r="I12" s="45"/>
      <c r="J12" s="52" t="s">
        <v>74</v>
      </c>
      <c r="K12" s="55">
        <f>(L9/360)*148</f>
        <v>0</v>
      </c>
      <c r="L12" s="55">
        <f>G12+K12</f>
        <v>17905.21</v>
      </c>
      <c r="M12" s="56"/>
      <c r="N12" s="45"/>
      <c r="O12" s="52" t="s">
        <v>87</v>
      </c>
      <c r="P12" s="55">
        <f>(Q9/360)*148</f>
        <v>0</v>
      </c>
      <c r="Q12" s="55">
        <f>L12+P12</f>
        <v>17905.21</v>
      </c>
      <c r="R12" s="56"/>
      <c r="S12" s="45"/>
      <c r="T12" s="52" t="s">
        <v>107</v>
      </c>
      <c r="U12" s="55">
        <f>V9</f>
        <v>0</v>
      </c>
      <c r="V12" s="55">
        <f>Q12+U12</f>
        <v>17905.21</v>
      </c>
      <c r="W12" s="56"/>
      <c r="X12" s="45"/>
      <c r="Y12" s="52" t="s">
        <v>120</v>
      </c>
      <c r="Z12" s="55">
        <f>(AA9/365)*269</f>
        <v>0</v>
      </c>
      <c r="AA12" s="55">
        <f>Z12+V12</f>
        <v>17905.21</v>
      </c>
      <c r="AB12" s="56"/>
      <c r="AC12" s="45"/>
      <c r="AD12" s="52"/>
      <c r="AE12" s="55"/>
      <c r="AF12" s="55"/>
      <c r="AG12" s="56"/>
      <c r="AH12" s="45"/>
    </row>
    <row r="13" spans="2:34" s="35" customFormat="1" x14ac:dyDescent="0.25">
      <c r="B13" s="52" t="s">
        <v>24</v>
      </c>
      <c r="C13" s="53">
        <v>17905.21</v>
      </c>
      <c r="E13" s="52" t="s">
        <v>62</v>
      </c>
      <c r="F13" s="55"/>
      <c r="G13" s="55">
        <f>F13+C13</f>
        <v>17905.21</v>
      </c>
      <c r="H13" s="77"/>
      <c r="I13" s="45"/>
      <c r="J13" s="52" t="s">
        <v>75</v>
      </c>
      <c r="K13" s="55"/>
      <c r="L13" s="55">
        <f t="shared" ref="L13:L23" si="0">G13+K13</f>
        <v>17905.21</v>
      </c>
      <c r="M13" s="77"/>
      <c r="N13" s="45"/>
      <c r="O13" s="52" t="s">
        <v>89</v>
      </c>
      <c r="P13" s="55"/>
      <c r="Q13" s="55">
        <f t="shared" ref="Q13:Q23" si="1">L13+P13</f>
        <v>17905.21</v>
      </c>
      <c r="R13" s="77"/>
      <c r="S13" s="45"/>
      <c r="T13" s="54" t="s">
        <v>108</v>
      </c>
      <c r="U13" s="55"/>
      <c r="V13" s="55">
        <f t="shared" ref="V13:V23" si="2">Q13+U13</f>
        <v>17905.21</v>
      </c>
      <c r="W13" s="77"/>
      <c r="X13" s="45"/>
      <c r="Y13" s="54" t="s">
        <v>121</v>
      </c>
      <c r="Z13" s="55"/>
      <c r="AA13" s="55">
        <f t="shared" ref="AA13:AA23" si="3">Z13+V13</f>
        <v>17905.21</v>
      </c>
      <c r="AB13" s="77"/>
      <c r="AC13" s="45"/>
      <c r="AD13" s="54"/>
      <c r="AE13" s="55"/>
      <c r="AF13" s="55"/>
      <c r="AG13" s="77"/>
      <c r="AH13" s="45"/>
    </row>
    <row r="14" spans="2:34" s="35" customFormat="1" x14ac:dyDescent="0.25">
      <c r="B14" s="52" t="s">
        <v>25</v>
      </c>
      <c r="C14" s="53">
        <v>17905.21</v>
      </c>
      <c r="E14" s="52" t="s">
        <v>63</v>
      </c>
      <c r="F14" s="55"/>
      <c r="G14" s="55">
        <f t="shared" ref="G14:G23" si="4">F14+C14</f>
        <v>17905.21</v>
      </c>
      <c r="H14" s="77"/>
      <c r="I14" s="45"/>
      <c r="J14" s="52" t="s">
        <v>76</v>
      </c>
      <c r="K14" s="55"/>
      <c r="L14" s="55">
        <f t="shared" si="0"/>
        <v>17905.21</v>
      </c>
      <c r="M14" s="77"/>
      <c r="N14" s="45"/>
      <c r="O14" s="52" t="s">
        <v>90</v>
      </c>
      <c r="P14" s="55"/>
      <c r="Q14" s="55">
        <f t="shared" si="1"/>
        <v>17905.21</v>
      </c>
      <c r="R14" s="77"/>
      <c r="S14" s="45"/>
      <c r="T14" s="54" t="s">
        <v>109</v>
      </c>
      <c r="U14" s="55"/>
      <c r="V14" s="55">
        <f t="shared" si="2"/>
        <v>17905.21</v>
      </c>
      <c r="W14" s="77"/>
      <c r="X14" s="45"/>
      <c r="Y14" s="54" t="s">
        <v>122</v>
      </c>
      <c r="Z14" s="55"/>
      <c r="AA14" s="55">
        <f t="shared" si="3"/>
        <v>17905.21</v>
      </c>
      <c r="AB14" s="77"/>
      <c r="AC14" s="45"/>
      <c r="AD14" s="54"/>
      <c r="AE14" s="55"/>
      <c r="AF14" s="55"/>
      <c r="AG14" s="77"/>
      <c r="AH14" s="45"/>
    </row>
    <row r="15" spans="2:34" s="35" customFormat="1" x14ac:dyDescent="0.25">
      <c r="B15" s="52" t="s">
        <v>26</v>
      </c>
      <c r="C15" s="53">
        <v>17905.21</v>
      </c>
      <c r="E15" s="52" t="s">
        <v>64</v>
      </c>
      <c r="F15" s="55"/>
      <c r="G15" s="55">
        <f t="shared" si="4"/>
        <v>17905.21</v>
      </c>
      <c r="H15" s="56"/>
      <c r="I15" s="45"/>
      <c r="J15" s="52" t="s">
        <v>77</v>
      </c>
      <c r="K15" s="55"/>
      <c r="L15" s="55">
        <f t="shared" si="0"/>
        <v>17905.21</v>
      </c>
      <c r="M15" s="56"/>
      <c r="N15" s="45"/>
      <c r="O15" s="52" t="s">
        <v>91</v>
      </c>
      <c r="P15" s="55"/>
      <c r="Q15" s="55">
        <f t="shared" si="1"/>
        <v>17905.21</v>
      </c>
      <c r="R15" s="56"/>
      <c r="S15" s="45"/>
      <c r="T15" s="54" t="s">
        <v>110</v>
      </c>
      <c r="U15" s="55"/>
      <c r="V15" s="55">
        <f t="shared" si="2"/>
        <v>17905.21</v>
      </c>
      <c r="W15" s="56"/>
      <c r="X15" s="45"/>
      <c r="Y15" s="54" t="s">
        <v>123</v>
      </c>
      <c r="Z15" s="55"/>
      <c r="AA15" s="55">
        <f t="shared" si="3"/>
        <v>17905.21</v>
      </c>
      <c r="AB15" s="56"/>
      <c r="AC15" s="45"/>
      <c r="AD15" s="54"/>
      <c r="AE15" s="55"/>
      <c r="AF15" s="55"/>
      <c r="AG15" s="56"/>
      <c r="AH15" s="45"/>
    </row>
    <row r="16" spans="2:34" s="35" customFormat="1" x14ac:dyDescent="0.25">
      <c r="B16" s="52" t="s">
        <v>52</v>
      </c>
      <c r="C16" s="53">
        <v>17905.21</v>
      </c>
      <c r="E16" s="52" t="s">
        <v>65</v>
      </c>
      <c r="F16" s="55"/>
      <c r="G16" s="55">
        <f t="shared" si="4"/>
        <v>17905.21</v>
      </c>
      <c r="H16" s="56"/>
      <c r="I16" s="45"/>
      <c r="J16" s="52" t="s">
        <v>78</v>
      </c>
      <c r="K16" s="55"/>
      <c r="L16" s="55">
        <f t="shared" si="0"/>
        <v>17905.21</v>
      </c>
      <c r="M16" s="56"/>
      <c r="N16" s="45"/>
      <c r="O16" s="52" t="s">
        <v>92</v>
      </c>
      <c r="P16" s="55"/>
      <c r="Q16" s="55">
        <f t="shared" si="1"/>
        <v>17905.21</v>
      </c>
      <c r="R16" s="56"/>
      <c r="S16" s="45"/>
      <c r="T16" s="54" t="s">
        <v>111</v>
      </c>
      <c r="U16" s="55"/>
      <c r="V16" s="55">
        <f t="shared" si="2"/>
        <v>17905.21</v>
      </c>
      <c r="W16" s="56"/>
      <c r="X16" s="45"/>
      <c r="Y16" s="54" t="s">
        <v>124</v>
      </c>
      <c r="Z16" s="55"/>
      <c r="AA16" s="55">
        <f t="shared" si="3"/>
        <v>17905.21</v>
      </c>
      <c r="AB16" s="56"/>
      <c r="AC16" s="45"/>
      <c r="AD16" s="54"/>
      <c r="AE16" s="55"/>
      <c r="AF16" s="55"/>
      <c r="AG16" s="56"/>
      <c r="AH16" s="45"/>
    </row>
    <row r="17" spans="2:34" s="35" customFormat="1" x14ac:dyDescent="0.25">
      <c r="B17" s="52" t="s">
        <v>53</v>
      </c>
      <c r="C17" s="53">
        <v>17905.21</v>
      </c>
      <c r="E17" s="52" t="s">
        <v>66</v>
      </c>
      <c r="F17" s="55"/>
      <c r="G17" s="55">
        <f t="shared" si="4"/>
        <v>17905.21</v>
      </c>
      <c r="H17" s="56"/>
      <c r="I17" s="45"/>
      <c r="J17" s="52" t="s">
        <v>79</v>
      </c>
      <c r="K17" s="55"/>
      <c r="L17" s="55">
        <f t="shared" si="0"/>
        <v>17905.21</v>
      </c>
      <c r="M17" s="56"/>
      <c r="N17" s="45"/>
      <c r="O17" s="52" t="s">
        <v>93</v>
      </c>
      <c r="P17" s="55"/>
      <c r="Q17" s="55">
        <f t="shared" si="1"/>
        <v>17905.21</v>
      </c>
      <c r="R17" s="56"/>
      <c r="S17" s="45"/>
      <c r="T17" s="52" t="s">
        <v>112</v>
      </c>
      <c r="U17" s="55"/>
      <c r="V17" s="55">
        <f t="shared" si="2"/>
        <v>17905.21</v>
      </c>
      <c r="W17" s="56"/>
      <c r="X17" s="45"/>
      <c r="Y17" s="52" t="s">
        <v>125</v>
      </c>
      <c r="Z17" s="55"/>
      <c r="AA17" s="55">
        <f t="shared" si="3"/>
        <v>17905.21</v>
      </c>
      <c r="AB17" s="56"/>
      <c r="AC17" s="45"/>
      <c r="AD17" s="54"/>
      <c r="AE17" s="55"/>
      <c r="AF17" s="55"/>
      <c r="AG17" s="56"/>
      <c r="AH17" s="45"/>
    </row>
    <row r="18" spans="2:34" s="35" customFormat="1" x14ac:dyDescent="0.25">
      <c r="B18" s="52" t="s">
        <v>54</v>
      </c>
      <c r="C18" s="53">
        <v>17905.21</v>
      </c>
      <c r="E18" s="52" t="s">
        <v>67</v>
      </c>
      <c r="F18" s="55"/>
      <c r="G18" s="55">
        <f t="shared" si="4"/>
        <v>17905.21</v>
      </c>
      <c r="H18" s="56"/>
      <c r="I18" s="45"/>
      <c r="J18" s="52" t="s">
        <v>80</v>
      </c>
      <c r="K18" s="55"/>
      <c r="L18" s="55">
        <f t="shared" si="0"/>
        <v>17905.21</v>
      </c>
      <c r="M18" s="56"/>
      <c r="N18" s="45"/>
      <c r="O18" s="52" t="s">
        <v>94</v>
      </c>
      <c r="P18" s="55"/>
      <c r="Q18" s="55">
        <f t="shared" si="1"/>
        <v>17905.21</v>
      </c>
      <c r="R18" s="56"/>
      <c r="S18" s="45"/>
      <c r="T18" s="54" t="s">
        <v>113</v>
      </c>
      <c r="U18" s="55"/>
      <c r="V18" s="55">
        <f t="shared" si="2"/>
        <v>17905.21</v>
      </c>
      <c r="W18" s="56"/>
      <c r="X18" s="45"/>
      <c r="Y18" s="54" t="s">
        <v>126</v>
      </c>
      <c r="Z18" s="55"/>
      <c r="AA18" s="55">
        <f t="shared" si="3"/>
        <v>17905.21</v>
      </c>
      <c r="AB18" s="56"/>
      <c r="AC18" s="45"/>
      <c r="AD18" s="54"/>
      <c r="AE18" s="55"/>
      <c r="AF18" s="55"/>
      <c r="AG18" s="56"/>
      <c r="AH18" s="45"/>
    </row>
    <row r="19" spans="2:34" s="35" customFormat="1" x14ac:dyDescent="0.25">
      <c r="B19" s="52" t="s">
        <v>55</v>
      </c>
      <c r="C19" s="53">
        <v>17905.21</v>
      </c>
      <c r="E19" s="52" t="s">
        <v>68</v>
      </c>
      <c r="F19" s="55"/>
      <c r="G19" s="55">
        <f t="shared" si="4"/>
        <v>17905.21</v>
      </c>
      <c r="H19" s="56"/>
      <c r="I19" s="45"/>
      <c r="J19" s="52" t="s">
        <v>81</v>
      </c>
      <c r="K19" s="55"/>
      <c r="L19" s="55">
        <f t="shared" si="0"/>
        <v>17905.21</v>
      </c>
      <c r="M19" s="56"/>
      <c r="N19" s="45"/>
      <c r="O19" s="52" t="s">
        <v>95</v>
      </c>
      <c r="P19" s="55"/>
      <c r="Q19" s="55">
        <f t="shared" si="1"/>
        <v>17905.21</v>
      </c>
      <c r="R19" s="56"/>
      <c r="S19" s="45"/>
      <c r="T19" s="54" t="s">
        <v>114</v>
      </c>
      <c r="U19" s="55"/>
      <c r="V19" s="55">
        <f t="shared" si="2"/>
        <v>17905.21</v>
      </c>
      <c r="W19" s="56"/>
      <c r="X19" s="45"/>
      <c r="Y19" s="54" t="s">
        <v>127</v>
      </c>
      <c r="Z19" s="55"/>
      <c r="AA19" s="55">
        <f t="shared" si="3"/>
        <v>17905.21</v>
      </c>
      <c r="AB19" s="56"/>
      <c r="AC19" s="45"/>
      <c r="AD19" s="54"/>
      <c r="AE19" s="55"/>
      <c r="AF19" s="55"/>
      <c r="AG19" s="56"/>
      <c r="AH19" s="45"/>
    </row>
    <row r="20" spans="2:34" s="35" customFormat="1" x14ac:dyDescent="0.25">
      <c r="B20" s="52" t="s">
        <v>56</v>
      </c>
      <c r="C20" s="53">
        <v>17905.21</v>
      </c>
      <c r="E20" s="52" t="s">
        <v>69</v>
      </c>
      <c r="F20" s="55"/>
      <c r="G20" s="55">
        <f t="shared" si="4"/>
        <v>17905.21</v>
      </c>
      <c r="H20" s="56"/>
      <c r="I20" s="45"/>
      <c r="J20" s="52" t="s">
        <v>82</v>
      </c>
      <c r="K20" s="55"/>
      <c r="L20" s="55">
        <f t="shared" si="0"/>
        <v>17905.21</v>
      </c>
      <c r="M20" s="56"/>
      <c r="N20" s="45"/>
      <c r="O20" s="52" t="s">
        <v>96</v>
      </c>
      <c r="P20" s="55"/>
      <c r="Q20" s="55">
        <f t="shared" si="1"/>
        <v>17905.21</v>
      </c>
      <c r="R20" s="56"/>
      <c r="S20" s="45"/>
      <c r="T20" s="54" t="s">
        <v>115</v>
      </c>
      <c r="U20" s="55"/>
      <c r="V20" s="55">
        <f t="shared" si="2"/>
        <v>17905.21</v>
      </c>
      <c r="W20" s="56"/>
      <c r="X20" s="45"/>
      <c r="Y20" s="54" t="s">
        <v>128</v>
      </c>
      <c r="Z20" s="55"/>
      <c r="AA20" s="55">
        <f t="shared" si="3"/>
        <v>17905.21</v>
      </c>
      <c r="AB20" s="56"/>
      <c r="AC20" s="45"/>
      <c r="AD20" s="54"/>
      <c r="AE20" s="55"/>
      <c r="AF20" s="55"/>
      <c r="AG20" s="56"/>
      <c r="AH20" s="45"/>
    </row>
    <row r="21" spans="2:34" s="35" customFormat="1" x14ac:dyDescent="0.25">
      <c r="B21" s="52" t="s">
        <v>57</v>
      </c>
      <c r="C21" s="53">
        <v>17905.21</v>
      </c>
      <c r="E21" s="52" t="s">
        <v>70</v>
      </c>
      <c r="F21" s="55"/>
      <c r="G21" s="55">
        <f t="shared" si="4"/>
        <v>17905.21</v>
      </c>
      <c r="H21" s="56"/>
      <c r="I21" s="45"/>
      <c r="J21" s="52" t="s">
        <v>83</v>
      </c>
      <c r="K21" s="55"/>
      <c r="L21" s="55">
        <f t="shared" si="0"/>
        <v>17905.21</v>
      </c>
      <c r="M21" s="56"/>
      <c r="N21" s="45"/>
      <c r="O21" s="52" t="s">
        <v>97</v>
      </c>
      <c r="P21" s="55"/>
      <c r="Q21" s="55">
        <f t="shared" si="1"/>
        <v>17905.21</v>
      </c>
      <c r="R21" s="56"/>
      <c r="S21" s="45"/>
      <c r="T21" s="54" t="s">
        <v>116</v>
      </c>
      <c r="U21" s="55"/>
      <c r="V21" s="55">
        <f t="shared" si="2"/>
        <v>17905.21</v>
      </c>
      <c r="W21" s="56"/>
      <c r="X21" s="45"/>
      <c r="Y21" s="54" t="s">
        <v>129</v>
      </c>
      <c r="Z21" s="55"/>
      <c r="AA21" s="55">
        <f t="shared" si="3"/>
        <v>17905.21</v>
      </c>
      <c r="AB21" s="56"/>
      <c r="AC21" s="45"/>
      <c r="AD21" s="54"/>
      <c r="AE21" s="55"/>
      <c r="AF21" s="55"/>
      <c r="AG21" s="56"/>
      <c r="AH21" s="45"/>
    </row>
    <row r="22" spans="2:34" s="35" customFormat="1" x14ac:dyDescent="0.25">
      <c r="B22" s="52" t="s">
        <v>58</v>
      </c>
      <c r="C22" s="53">
        <v>17905.21</v>
      </c>
      <c r="E22" s="52" t="s">
        <v>71</v>
      </c>
      <c r="F22" s="55"/>
      <c r="G22" s="55">
        <f t="shared" si="4"/>
        <v>17905.21</v>
      </c>
      <c r="H22" s="56"/>
      <c r="I22" s="45"/>
      <c r="J22" s="52" t="s">
        <v>84</v>
      </c>
      <c r="K22" s="55"/>
      <c r="L22" s="55">
        <f t="shared" si="0"/>
        <v>17905.21</v>
      </c>
      <c r="M22" s="56"/>
      <c r="N22" s="45"/>
      <c r="O22" s="52" t="s">
        <v>88</v>
      </c>
      <c r="P22" s="55"/>
      <c r="Q22" s="55">
        <f t="shared" si="1"/>
        <v>17905.21</v>
      </c>
      <c r="R22" s="56"/>
      <c r="S22" s="45"/>
      <c r="T22" s="52" t="s">
        <v>117</v>
      </c>
      <c r="U22" s="55"/>
      <c r="V22" s="55">
        <f t="shared" si="2"/>
        <v>17905.21</v>
      </c>
      <c r="W22" s="56"/>
      <c r="X22" s="45"/>
      <c r="Y22" s="52" t="s">
        <v>130</v>
      </c>
      <c r="Z22" s="55"/>
      <c r="AA22" s="55">
        <f t="shared" si="3"/>
        <v>17905.21</v>
      </c>
      <c r="AB22" s="56"/>
      <c r="AC22" s="45"/>
      <c r="AD22" s="54"/>
      <c r="AE22" s="55"/>
      <c r="AF22" s="55"/>
      <c r="AG22" s="56"/>
      <c r="AH22" s="45"/>
    </row>
    <row r="23" spans="2:34" s="35" customFormat="1" x14ac:dyDescent="0.25">
      <c r="B23" s="52" t="s">
        <v>59</v>
      </c>
      <c r="C23" s="53">
        <v>17905.21</v>
      </c>
      <c r="E23" s="52" t="s">
        <v>72</v>
      </c>
      <c r="F23" s="55"/>
      <c r="G23" s="55">
        <f t="shared" si="4"/>
        <v>17905.21</v>
      </c>
      <c r="H23" s="56"/>
      <c r="I23" s="45"/>
      <c r="J23" s="52" t="s">
        <v>85</v>
      </c>
      <c r="K23" s="55"/>
      <c r="L23" s="55">
        <f t="shared" si="0"/>
        <v>17905.21</v>
      </c>
      <c r="M23" s="56"/>
      <c r="N23" s="45"/>
      <c r="O23" s="52" t="s">
        <v>98</v>
      </c>
      <c r="P23" s="55"/>
      <c r="Q23" s="55">
        <f t="shared" si="1"/>
        <v>17905.21</v>
      </c>
      <c r="R23" s="56"/>
      <c r="S23" s="45"/>
      <c r="T23" s="54" t="s">
        <v>118</v>
      </c>
      <c r="U23" s="55"/>
      <c r="V23" s="55">
        <f t="shared" si="2"/>
        <v>17905.21</v>
      </c>
      <c r="W23" s="56"/>
      <c r="X23" s="45"/>
      <c r="Y23" s="54" t="s">
        <v>131</v>
      </c>
      <c r="Z23" s="55"/>
      <c r="AA23" s="55">
        <f t="shared" si="3"/>
        <v>17905.21</v>
      </c>
      <c r="AB23" s="56"/>
      <c r="AC23" s="45"/>
      <c r="AD23" s="54"/>
      <c r="AE23" s="55"/>
      <c r="AF23" s="55"/>
      <c r="AG23" s="56"/>
      <c r="AH23" s="45"/>
    </row>
    <row r="24" spans="2:34" s="35" customFormat="1" x14ac:dyDescent="0.25">
      <c r="I24" s="45"/>
      <c r="N24" s="45"/>
      <c r="O24" s="52"/>
      <c r="S24" s="45"/>
      <c r="X24" s="45"/>
      <c r="AC24" s="45"/>
      <c r="AH24" s="45"/>
    </row>
    <row r="25" spans="2:34" x14ac:dyDescent="0.25">
      <c r="I25" s="45"/>
      <c r="N25" s="45"/>
      <c r="S25" s="45"/>
      <c r="X25" s="45"/>
      <c r="AC25" s="45"/>
      <c r="AH25" s="45"/>
    </row>
    <row r="26" spans="2:34" x14ac:dyDescent="0.25">
      <c r="I26" s="45"/>
      <c r="N26" s="45"/>
      <c r="S26" s="45"/>
      <c r="X26" s="45"/>
      <c r="AC26" s="45"/>
      <c r="AH26" s="45"/>
    </row>
    <row r="27" spans="2:34" x14ac:dyDescent="0.25">
      <c r="C27" s="83"/>
    </row>
  </sheetData>
  <mergeCells count="35"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  <mergeCell ref="J5:M5"/>
    <mergeCell ref="N5:N8"/>
    <mergeCell ref="J6:M6"/>
    <mergeCell ref="J7:M7"/>
    <mergeCell ref="J10:K10"/>
    <mergeCell ref="O5:R5"/>
    <mergeCell ref="S5:S8"/>
    <mergeCell ref="O6:R6"/>
    <mergeCell ref="O7:R7"/>
    <mergeCell ref="O10:P10"/>
    <mergeCell ref="T5:W5"/>
    <mergeCell ref="X5:X8"/>
    <mergeCell ref="T6:W6"/>
    <mergeCell ref="T7:W7"/>
    <mergeCell ref="T10:U10"/>
    <mergeCell ref="Y5:AB5"/>
    <mergeCell ref="AC5:AC8"/>
    <mergeCell ref="Y6:AB6"/>
    <mergeCell ref="Y7:AB7"/>
    <mergeCell ref="Y10:Z10"/>
    <mergeCell ref="AD5:AG5"/>
    <mergeCell ref="AH5:AH8"/>
    <mergeCell ref="AD6:AG6"/>
    <mergeCell ref="AD7:AG7"/>
    <mergeCell ref="AD10:AE1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Paula Kamyla Alves Ribeiro</cp:lastModifiedBy>
  <dcterms:created xsi:type="dcterms:W3CDTF">2018-03-05T11:36:05Z</dcterms:created>
  <dcterms:modified xsi:type="dcterms:W3CDTF">2022-04-20T15:58:49Z</dcterms:modified>
</cp:coreProperties>
</file>