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ACC4D011-1225-4649-A2E7-DE9FB55ACD4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" sheetId="1" r:id="rId1"/>
    <sheet name="Resumo por item" sheetId="2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3" l="1"/>
  <c r="Y7" i="3"/>
  <c r="X7" i="3"/>
  <c r="T7" i="3"/>
  <c r="V18" i="3" s="1"/>
  <c r="AA10" i="3" l="1"/>
  <c r="V11" i="3"/>
  <c r="V15" i="3"/>
  <c r="V19" i="3"/>
  <c r="V12" i="3"/>
  <c r="V16" i="3"/>
  <c r="V20" i="3"/>
  <c r="V13" i="3"/>
  <c r="V17" i="3"/>
  <c r="V21" i="3"/>
  <c r="V10" i="3"/>
  <c r="V14" i="3"/>
  <c r="D10" i="2"/>
  <c r="D4" i="2"/>
  <c r="D5" i="2" l="1"/>
  <c r="F10" i="2" s="1"/>
  <c r="F11" i="2" s="1"/>
  <c r="E5" i="2"/>
  <c r="G10" i="2" s="1"/>
  <c r="G11" i="2" s="1"/>
  <c r="D11" i="2"/>
  <c r="D12" i="2" s="1"/>
  <c r="E11" i="2" l="1"/>
  <c r="E12" i="2" s="1"/>
  <c r="G23" i="1" l="1"/>
  <c r="E6" i="1"/>
  <c r="E4" i="1"/>
  <c r="B3" i="3"/>
  <c r="P22" i="3"/>
  <c r="O7" i="3"/>
  <c r="Q20" i="3" s="1"/>
  <c r="J7" i="3"/>
  <c r="E7" i="3"/>
  <c r="C7" i="3"/>
  <c r="C21" i="3" s="1"/>
  <c r="L7" i="3" l="1"/>
  <c r="K21" i="3" s="1"/>
  <c r="G7" i="3"/>
  <c r="F20" i="3" s="1"/>
  <c r="Q10" i="3"/>
  <c r="Q11" i="3"/>
  <c r="Q12" i="3"/>
  <c r="Q13" i="3"/>
  <c r="Q14" i="3"/>
  <c r="Q15" i="3"/>
  <c r="Q16" i="3"/>
  <c r="Q17" i="3"/>
  <c r="Q18" i="3"/>
  <c r="K19" i="3"/>
  <c r="K20" i="3"/>
  <c r="Q21" i="3"/>
  <c r="C19" i="3"/>
  <c r="C20" i="3"/>
  <c r="K10" i="3"/>
  <c r="K11" i="3"/>
  <c r="K12" i="3"/>
  <c r="K13" i="3"/>
  <c r="K14" i="3"/>
  <c r="K15" i="3"/>
  <c r="K16" i="3"/>
  <c r="K17" i="3"/>
  <c r="K18" i="3"/>
  <c r="F19" i="3"/>
  <c r="Q19" i="3"/>
  <c r="C10" i="3"/>
  <c r="C11" i="3"/>
  <c r="C12" i="3"/>
  <c r="C13" i="3"/>
  <c r="C14" i="3"/>
  <c r="C15" i="3"/>
  <c r="C16" i="3"/>
  <c r="C17" i="3"/>
  <c r="C18" i="3"/>
  <c r="G20" i="3" l="1"/>
  <c r="L20" i="3" s="1"/>
  <c r="F17" i="3"/>
  <c r="F15" i="3"/>
  <c r="F13" i="3"/>
  <c r="G13" i="3" s="1"/>
  <c r="L13" i="3" s="1"/>
  <c r="F11" i="3"/>
  <c r="F21" i="3"/>
  <c r="G21" i="3" s="1"/>
  <c r="L21" i="3" s="1"/>
  <c r="F18" i="3"/>
  <c r="G18" i="3" s="1"/>
  <c r="L18" i="3" s="1"/>
  <c r="F16" i="3"/>
  <c r="G16" i="3" s="1"/>
  <c r="L16" i="3" s="1"/>
  <c r="F14" i="3"/>
  <c r="G14" i="3" s="1"/>
  <c r="F12" i="3"/>
  <c r="F10" i="3"/>
  <c r="G19" i="3"/>
  <c r="L19" i="3" s="1"/>
  <c r="Q22" i="3"/>
  <c r="R7" i="3" s="1"/>
  <c r="G12" i="3"/>
  <c r="L12" i="3" s="1"/>
  <c r="G10" i="3"/>
  <c r="L10" i="3" s="1"/>
  <c r="L14" i="3"/>
  <c r="K22" i="3"/>
  <c r="M7" i="3" s="1"/>
  <c r="G17" i="3"/>
  <c r="L17" i="3" s="1"/>
  <c r="G15" i="3"/>
  <c r="L15" i="3" s="1"/>
  <c r="G11" i="3"/>
  <c r="L11" i="3" s="1"/>
  <c r="F22" i="3" l="1"/>
  <c r="G22" i="3"/>
  <c r="H7" i="3" s="1"/>
  <c r="L22" i="3"/>
  <c r="I7" i="3" l="1"/>
  <c r="N7" i="3" s="1"/>
  <c r="S7" i="3" s="1"/>
  <c r="E15" i="1"/>
  <c r="G15" i="1"/>
  <c r="F15" i="1"/>
  <c r="D15" i="1"/>
</calcChain>
</file>

<file path=xl/sharedStrings.xml><?xml version="1.0" encoding="utf-8"?>
<sst xmlns="http://schemas.openxmlformats.org/spreadsheetml/2006/main" count="182" uniqueCount="120">
  <si>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</si>
  <si>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</si>
  <si>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</si>
  <si>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</si>
  <si>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</si>
  <si>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</si>
  <si>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</si>
  <si>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</si>
  <si>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</si>
  <si>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</si>
  <si>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Valor Anual</t>
  </si>
  <si>
    <t>Cronograma das parcelas</t>
  </si>
  <si>
    <t>Parcela nº</t>
  </si>
  <si>
    <t>23208.002644/2018-73</t>
  </si>
  <si>
    <t>Contrato 12/2018/RER/PIR</t>
  </si>
  <si>
    <t>Valor Acumulado</t>
  </si>
  <si>
    <t>Valor Mensal</t>
  </si>
  <si>
    <t>novo valor mensal</t>
  </si>
  <si>
    <t>novo valor anual</t>
  </si>
  <si>
    <t>Diferença Mensal</t>
  </si>
  <si>
    <t>Valor do Termo</t>
  </si>
  <si>
    <t>Valor Parcela</t>
  </si>
  <si>
    <t>Diferença</t>
  </si>
  <si>
    <t>ABR</t>
  </si>
  <si>
    <t>1º</t>
  </si>
  <si>
    <t>13º</t>
  </si>
  <si>
    <t>MAI</t>
  </si>
  <si>
    <t>2º</t>
  </si>
  <si>
    <t>14º</t>
  </si>
  <si>
    <t>JUN</t>
  </si>
  <si>
    <t>3º</t>
  </si>
  <si>
    <t>15º</t>
  </si>
  <si>
    <t>JUL</t>
  </si>
  <si>
    <t>4º</t>
  </si>
  <si>
    <t>16º</t>
  </si>
  <si>
    <t>AGO</t>
  </si>
  <si>
    <t>5º</t>
  </si>
  <si>
    <t>17º</t>
  </si>
  <si>
    <t>SET</t>
  </si>
  <si>
    <t>6º</t>
  </si>
  <si>
    <t>18º</t>
  </si>
  <si>
    <t>OUT</t>
  </si>
  <si>
    <t>7º</t>
  </si>
  <si>
    <t>19º</t>
  </si>
  <si>
    <t>NOV</t>
  </si>
  <si>
    <t>8º</t>
  </si>
  <si>
    <t>20º</t>
  </si>
  <si>
    <t>DEZ</t>
  </si>
  <si>
    <t>9º</t>
  </si>
  <si>
    <t>21º</t>
  </si>
  <si>
    <t>JAN</t>
  </si>
  <si>
    <t>10º</t>
  </si>
  <si>
    <t>22º</t>
  </si>
  <si>
    <t>FEV</t>
  </si>
  <si>
    <t>11º</t>
  </si>
  <si>
    <t>23º</t>
  </si>
  <si>
    <t>MAR</t>
  </si>
  <si>
    <t>12º</t>
  </si>
  <si>
    <t>24º</t>
  </si>
  <si>
    <t>15/05/2018 a 14/05/2019</t>
  </si>
  <si>
    <t>ADITIVO 01/2019 - 15/05/2019</t>
  </si>
  <si>
    <t>15/05/2019 a 14/05/2020</t>
  </si>
  <si>
    <t>23715.000120/2019-74</t>
  </si>
  <si>
    <t>SUPRESSÃO</t>
  </si>
  <si>
    <t>ADITIVO 02/2019 - 15/05/2019</t>
  </si>
  <si>
    <t>PRORROGAÇÃO</t>
  </si>
  <si>
    <t xml:space="preserve">23715.000204/2020-41 </t>
  </si>
  <si>
    <t xml:space="preserve">23715.000332/2019-51 </t>
  </si>
  <si>
    <t>ITEM</t>
  </si>
  <si>
    <t>DESCRIÇÃO DO SERVIÇO</t>
  </si>
  <si>
    <t>VALOR GLOBAL MENSAL</t>
  </si>
  <si>
    <t>VALOR GLOBAL ANUAL</t>
  </si>
  <si>
    <t>TOTAL</t>
  </si>
  <si>
    <t>DIFERENÇA MENSAL DOS VALORES</t>
  </si>
  <si>
    <t>DIFERENÇA ANUAL DOS VALORES</t>
  </si>
  <si>
    <t>CONTRATO 12/2018</t>
  </si>
  <si>
    <t xml:space="preserve">Contratação da prestação de SMC – serviço multimídia, (acesso) digital de comunicação de internet banda larga, com velocidades mínimas para o campus Avançado Piumhi, conforme configuração estabelecida na planilha de especificações.
OBS: A velocidade de conexão fornecida pela  CONTRATADA deve ser no mínimo de 15Mbps (quinze
megabits por segundo) de download e no mínimo 7Mbps
(sete megabits por segundo) de upload.
</t>
  </si>
  <si>
    <t>VALOR MENSAL</t>
  </si>
  <si>
    <t xml:space="preserve">ADITIVO 02/2019 -SUPRESSÃO - A partir 15/05/2019 </t>
  </si>
  <si>
    <t>A partir 15/05/2019</t>
  </si>
  <si>
    <t>ADITIVO 01/2019 - PRORROGAÇÃO</t>
  </si>
  <si>
    <t xml:space="preserve">ADITIVO 02.2019 - SUPRESSÃO </t>
  </si>
  <si>
    <t>Vigência 15/05/2020 a 14/05/2021</t>
  </si>
  <si>
    <t>ADITIVO 03/2020 -PRORROGAÇÃO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</si>
  <si>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</si>
  <si>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</si>
  <si>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</si>
  <si>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</si>
  <si>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</si>
  <si>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</si>
  <si>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</si>
  <si>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</si>
  <si>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</si>
  <si>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</si>
  <si>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</si>
  <si>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</si>
  <si>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03/2020 - 15/05/2020</t>
  </si>
  <si>
    <t>15/05/2020 a 14/05/2021</t>
  </si>
  <si>
    <t>15/05/2021 a 14/05/2022</t>
  </si>
  <si>
    <t>23715.000191/2021-91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</si>
  <si>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</si>
  <si>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</si>
  <si>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</si>
  <si>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</si>
  <si>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</si>
  <si>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</si>
  <si>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</si>
  <si>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</si>
  <si>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</si>
  <si>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</si>
  <si>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</si>
  <si>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</si>
  <si>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ADITIVO 04/2021 - 09/03/2021</t>
  </si>
  <si>
    <t>ADITIVO 05/2022 - 29/03/2022</t>
  </si>
  <si>
    <t>15/05/2022 a 14/05/2023</t>
  </si>
  <si>
    <t>23715.000156/2022-53</t>
  </si>
  <si>
    <t>ADITIVO 05/2022 -PRORROGAÇÃO</t>
  </si>
  <si>
    <t>ADITIVO 04/2021 -PRORROGAÇÃO</t>
  </si>
  <si>
    <t>Vigência 15/05/2022 a 14/05/2023</t>
  </si>
  <si>
    <t>49º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</si>
</sst>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1" xfId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4" fillId="0" borderId="1" xfId="1" applyFont="1" applyBorder="1"/>
    <xf numFmtId="14" fontId="4" fillId="0" borderId="1" xfId="0" applyNumberFormat="1" applyFont="1" applyBorder="1"/>
    <xf numFmtId="10" fontId="6" fillId="0" borderId="1" xfId="2" applyNumberFormat="1" applyFont="1" applyBorder="1"/>
    <xf numFmtId="10" fontId="2" fillId="0" borderId="1" xfId="2" applyNumberFormat="1" applyFont="1" applyBorder="1"/>
    <xf numFmtId="0" fontId="4" fillId="0" borderId="1" xfId="0" applyFont="1" applyBorder="1"/>
    <xf numFmtId="44" fontId="4" fillId="0" borderId="1" xfId="1" applyNumberFormat="1" applyFont="1" applyBorder="1"/>
    <xf numFmtId="0" fontId="7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/>
    <xf numFmtId="44" fontId="4" fillId="2" borderId="1" xfId="1" applyNumberFormat="1" applyFont="1" applyFill="1" applyBorder="1"/>
    <xf numFmtId="10" fontId="6" fillId="2" borderId="1" xfId="2" applyNumberFormat="1" applyFont="1" applyFill="1" applyBorder="1"/>
    <xf numFmtId="10" fontId="2" fillId="2" borderId="1" xfId="1" applyNumberFormat="1" applyFont="1" applyFill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ill="1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4" xfId="1" applyFont="1" applyBorder="1"/>
    <xf numFmtId="4" fontId="0" fillId="0" borderId="0" xfId="0" applyNumberFormat="1"/>
    <xf numFmtId="164" fontId="0" fillId="0" borderId="3" xfId="1" applyFont="1" applyBorder="1"/>
    <xf numFmtId="44" fontId="0" fillId="0" borderId="0" xfId="0" applyNumberFormat="1" applyBorder="1" applyAlignment="1"/>
    <xf numFmtId="164" fontId="11" fillId="0" borderId="0" xfId="1" applyFont="1" applyBorder="1" applyAlignment="1">
      <alignment horizontal="right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164" fontId="12" fillId="7" borderId="0" xfId="0" applyNumberFormat="1" applyFont="1" applyFill="1" applyBorder="1" applyAlignment="1">
      <alignment horizontal="right" vertical="center"/>
    </xf>
    <xf numFmtId="164" fontId="13" fillId="0" borderId="2" xfId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Border="1"/>
    <xf numFmtId="44" fontId="0" fillId="0" borderId="0" xfId="0" applyNumberFormat="1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14" fillId="0" borderId="0" xfId="0" applyFont="1" applyFill="1" applyBorder="1"/>
    <xf numFmtId="164" fontId="0" fillId="0" borderId="0" xfId="1" applyFont="1" applyFill="1" applyBorder="1"/>
    <xf numFmtId="0" fontId="15" fillId="0" borderId="0" xfId="0" applyFont="1" applyFill="1" applyBorder="1"/>
    <xf numFmtId="0" fontId="16" fillId="0" borderId="0" xfId="0" applyFont="1" applyAlignment="1">
      <alignment horizontal="justify" vertical="center" readingOrder="1"/>
    </xf>
    <xf numFmtId="0" fontId="3" fillId="0" borderId="0" xfId="0" applyFont="1" applyFill="1" applyBorder="1"/>
    <xf numFmtId="0" fontId="0" fillId="0" borderId="0" xfId="0" applyNumberFormat="1" applyBorder="1" applyAlignment="1">
      <alignment horizontal="center" vertical="center"/>
    </xf>
    <xf numFmtId="165" fontId="0" fillId="0" borderId="0" xfId="0" applyNumberFormat="1" applyFill="1" applyBorder="1"/>
    <xf numFmtId="16" fontId="0" fillId="0" borderId="0" xfId="0" applyNumberFormat="1" applyFill="1" applyBorder="1"/>
    <xf numFmtId="2" fontId="0" fillId="0" borderId="0" xfId="0" applyNumberFormat="1"/>
    <xf numFmtId="0" fontId="4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vertical="center" wrapText="1"/>
    </xf>
    <xf numFmtId="164" fontId="0" fillId="0" borderId="5" xfId="1" applyFont="1" applyBorder="1"/>
    <xf numFmtId="0" fontId="3" fillId="8" borderId="5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3" fillId="0" borderId="5" xfId="1" applyFont="1" applyBorder="1"/>
    <xf numFmtId="0" fontId="0" fillId="0" borderId="0" xfId="0" applyFill="1"/>
    <xf numFmtId="44" fontId="0" fillId="0" borderId="0" xfId="0" applyNumberFormat="1"/>
    <xf numFmtId="8" fontId="0" fillId="0" borderId="1" xfId="0" applyNumberFormat="1" applyBorder="1" applyAlignment="1">
      <alignment vertical="center"/>
    </xf>
    <xf numFmtId="164" fontId="0" fillId="0" borderId="8" xfId="1" applyFont="1" applyBorder="1" applyAlignment="1">
      <alignment vertical="center"/>
    </xf>
    <xf numFmtId="164" fontId="0" fillId="0" borderId="5" xfId="1" applyFont="1" applyBorder="1" applyAlignment="1">
      <alignment vertical="center"/>
    </xf>
    <xf numFmtId="0" fontId="10" fillId="7" borderId="1" xfId="0" applyFont="1" applyFill="1" applyBorder="1" applyAlignment="1">
      <alignment horizontal="center"/>
    </xf>
    <xf numFmtId="164" fontId="4" fillId="0" borderId="1" xfId="1" applyFont="1" applyBorder="1" applyAlignment="1">
      <alignment horizontal="left" vertical="center"/>
    </xf>
    <xf numFmtId="164" fontId="13" fillId="0" borderId="1" xfId="1" applyFont="1" applyFill="1" applyBorder="1" applyAlignment="1">
      <alignment horizontal="center" vertical="center"/>
    </xf>
    <xf numFmtId="164" fontId="13" fillId="0" borderId="11" xfId="1" applyFont="1" applyFill="1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164" fontId="0" fillId="6" borderId="1" xfId="0" applyNumberFormat="1" applyFill="1" applyBorder="1"/>
    <xf numFmtId="164" fontId="0" fillId="0" borderId="1" xfId="0" applyNumberFormat="1" applyBorder="1"/>
    <xf numFmtId="0" fontId="0" fillId="0" borderId="12" xfId="0" applyBorder="1"/>
    <xf numFmtId="165" fontId="0" fillId="0" borderId="0" xfId="0" applyNumberFormat="1" applyFill="1" applyBorder="1" applyAlignment="1">
      <alignment horizontal="center"/>
    </xf>
    <xf numFmtId="44" fontId="0" fillId="0" borderId="13" xfId="0" applyNumberFormat="1" applyBorder="1" applyAlignment="1"/>
    <xf numFmtId="164" fontId="3" fillId="0" borderId="14" xfId="1" applyFont="1" applyBorder="1" applyAlignment="1">
      <alignment horizontal="center" vertical="center" wrapText="1"/>
    </xf>
    <xf numFmtId="164" fontId="0" fillId="0" borderId="14" xfId="0" applyNumberFormat="1" applyBorder="1"/>
    <xf numFmtId="14" fontId="0" fillId="0" borderId="14" xfId="0" applyNumberFormat="1" applyBorder="1"/>
    <xf numFmtId="0" fontId="10" fillId="7" borderId="15" xfId="0" applyFont="1" applyFill="1" applyBorder="1" applyAlignment="1">
      <alignment horizontal="center"/>
    </xf>
    <xf numFmtId="164" fontId="3" fillId="0" borderId="0" xfId="1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164" fontId="0" fillId="6" borderId="15" xfId="0" applyNumberFormat="1" applyFill="1" applyBorder="1"/>
    <xf numFmtId="44" fontId="0" fillId="5" borderId="1" xfId="1" applyNumberFormat="1" applyFont="1" applyFill="1" applyBorder="1"/>
    <xf numFmtId="0" fontId="3" fillId="0" borderId="15" xfId="0" applyFont="1" applyBorder="1" applyAlignment="1">
      <alignment horizontal="center" vertical="center" wrapText="1"/>
    </xf>
    <xf numFmtId="164" fontId="0" fillId="0" borderId="15" xfId="1" applyFont="1" applyBorder="1"/>
    <xf numFmtId="0" fontId="0" fillId="0" borderId="0" xfId="0" applyBorder="1" applyAlignment="1"/>
    <xf numFmtId="164" fontId="3" fillId="0" borderId="0" xfId="1" applyFont="1" applyBorder="1" applyAlignment="1">
      <alignment horizontal="center" vertical="center"/>
    </xf>
    <xf numFmtId="164" fontId="0" fillId="6" borderId="13" xfId="0" applyNumberFormat="1" applyFill="1" applyBorder="1"/>
    <xf numFmtId="14" fontId="0" fillId="0" borderId="0" xfId="0" applyNumberFormat="1" applyBorder="1"/>
    <xf numFmtId="0" fontId="3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5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15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164" fontId="13" fillId="0" borderId="4" xfId="1" applyFont="1" applyFill="1" applyBorder="1" applyAlignment="1">
      <alignment horizontal="center" vertical="center"/>
    </xf>
    <xf numFmtId="164" fontId="13" fillId="0" borderId="16" xfId="1" applyFont="1" applyFill="1" applyBorder="1" applyAlignment="1">
      <alignment horizontal="center" vertical="center"/>
    </xf>
    <xf numFmtId="164" fontId="13" fillId="0" borderId="11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selection activeCell="H11" sqref="H11"/>
    </sheetView>
  </sheetViews>
  <sheetFormatPr defaultRowHeight="15" x14ac:dyDescent="0.25"/>
  <cols>
    <col min="1" max="1" width="36" bestFit="1" customWidth="1"/>
    <col min="2" max="2" width="35.7109375" customWidth="1"/>
    <col min="3" max="3" width="22.7109375" bestFit="1" customWidth="1"/>
    <col min="4" max="4" width="13.28515625" bestFit="1" customWidth="1"/>
    <col min="5" max="5" width="12.5703125" bestFit="1" customWidth="1"/>
    <col min="6" max="6" width="13.140625" bestFit="1" customWidth="1"/>
    <col min="7" max="7" width="13.42578125" bestFit="1" customWidth="1"/>
    <col min="8" max="8" width="20.42578125" bestFit="1" customWidth="1"/>
  </cols>
  <sheetData>
    <row r="1" spans="1:8" ht="18.75" x14ac:dyDescent="0.3">
      <c r="A1" s="2"/>
      <c r="B1" s="3" t="s">
        <v>0</v>
      </c>
      <c r="C1" s="2"/>
      <c r="D1" s="2"/>
      <c r="E1" s="2"/>
      <c r="F1" s="4"/>
      <c r="G1" s="5"/>
      <c r="H1" s="2"/>
    </row>
    <row r="2" spans="1:8" x14ac:dyDescent="0.25">
      <c r="A2" s="2"/>
      <c r="B2" s="2"/>
      <c r="C2" s="2"/>
      <c r="D2" s="2"/>
      <c r="E2" s="2"/>
      <c r="F2" s="4"/>
      <c r="G2" s="5"/>
      <c r="H2" s="2"/>
    </row>
    <row r="3" spans="1:8" x14ac:dyDescent="0.25">
      <c r="A3" s="6" t="s">
        <v>14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6</v>
      </c>
      <c r="H3" s="7" t="s">
        <v>7</v>
      </c>
    </row>
    <row r="4" spans="1:8" x14ac:dyDescent="0.25">
      <c r="A4" s="6" t="s">
        <v>8</v>
      </c>
      <c r="B4" s="10"/>
      <c r="C4" s="11" t="s">
        <v>59</v>
      </c>
      <c r="D4" s="31">
        <v>1438.8</v>
      </c>
      <c r="E4" s="10">
        <f>D4/12</f>
        <v>119.89999999999999</v>
      </c>
      <c r="F4" s="12"/>
      <c r="G4" s="13"/>
      <c r="H4" s="11" t="s">
        <v>13</v>
      </c>
    </row>
    <row r="5" spans="1:8" x14ac:dyDescent="0.25">
      <c r="A5" s="6" t="s">
        <v>60</v>
      </c>
      <c r="B5" s="55" t="s">
        <v>65</v>
      </c>
      <c r="C5" s="11" t="s">
        <v>61</v>
      </c>
      <c r="D5" s="10"/>
      <c r="E5" s="10"/>
      <c r="F5" s="12"/>
      <c r="G5" s="13"/>
      <c r="H5" s="14" t="s">
        <v>62</v>
      </c>
    </row>
    <row r="6" spans="1:8" x14ac:dyDescent="0.25">
      <c r="A6" s="6" t="s">
        <v>64</v>
      </c>
      <c r="B6" s="55" t="s">
        <v>63</v>
      </c>
      <c r="C6" s="14"/>
      <c r="D6" s="10">
        <v>-598.79999999999995</v>
      </c>
      <c r="E6" s="10">
        <f>D6/12</f>
        <v>-49.9</v>
      </c>
      <c r="F6" s="12"/>
      <c r="G6" s="13">
        <v>0.41620000000000001</v>
      </c>
      <c r="H6" s="14" t="s">
        <v>67</v>
      </c>
    </row>
    <row r="7" spans="1:8" x14ac:dyDescent="0.25">
      <c r="A7" s="6" t="s">
        <v>96</v>
      </c>
      <c r="B7" s="55" t="s">
        <v>65</v>
      </c>
      <c r="C7" s="11" t="s">
        <v>97</v>
      </c>
      <c r="D7" s="10"/>
      <c r="E7" s="10"/>
      <c r="F7" s="12"/>
      <c r="G7" s="13"/>
      <c r="H7" s="11" t="s">
        <v>66</v>
      </c>
    </row>
    <row r="8" spans="1:8" x14ac:dyDescent="0.25">
      <c r="A8" s="6" t="s">
        <v>112</v>
      </c>
      <c r="B8" s="71" t="s">
        <v>65</v>
      </c>
      <c r="C8" s="11" t="s">
        <v>98</v>
      </c>
      <c r="D8" s="10"/>
      <c r="E8" s="10"/>
      <c r="F8" s="12"/>
      <c r="G8" s="13"/>
      <c r="H8" s="11" t="s">
        <v>99</v>
      </c>
    </row>
    <row r="9" spans="1:8" x14ac:dyDescent="0.25">
      <c r="A9" s="6" t="s">
        <v>113</v>
      </c>
      <c r="B9" s="10" t="s">
        <v>65</v>
      </c>
      <c r="C9" s="11" t="s">
        <v>114</v>
      </c>
      <c r="D9" s="10"/>
      <c r="E9" s="10"/>
      <c r="F9" s="12"/>
      <c r="G9" s="13"/>
      <c r="H9" s="11" t="s">
        <v>115</v>
      </c>
    </row>
    <row r="10" spans="1:8" x14ac:dyDescent="0.25">
      <c r="A10" s="6"/>
      <c r="B10" s="10"/>
      <c r="C10" s="14"/>
      <c r="D10" s="10"/>
      <c r="E10" s="10"/>
      <c r="F10" s="12"/>
      <c r="G10" s="13"/>
      <c r="H10" s="14"/>
    </row>
    <row r="11" spans="1:8" x14ac:dyDescent="0.25">
      <c r="A11" s="6"/>
      <c r="B11" s="10"/>
      <c r="C11" s="14"/>
      <c r="D11" s="10"/>
      <c r="E11" s="15"/>
      <c r="F11" s="12"/>
      <c r="G11" s="13"/>
      <c r="H11" s="14"/>
    </row>
    <row r="12" spans="1:8" x14ac:dyDescent="0.25">
      <c r="A12" s="6"/>
      <c r="B12" s="10"/>
      <c r="C12" s="14"/>
      <c r="D12" s="10"/>
      <c r="E12" s="15"/>
      <c r="F12" s="12"/>
      <c r="G12" s="13"/>
      <c r="H12" s="14"/>
    </row>
    <row r="13" spans="1:8" x14ac:dyDescent="0.25">
      <c r="A13" s="6"/>
      <c r="B13" s="10"/>
      <c r="C13" s="14"/>
      <c r="D13" s="10"/>
      <c r="E13" s="15"/>
      <c r="F13" s="12"/>
      <c r="G13" s="13"/>
      <c r="H13" s="14"/>
    </row>
    <row r="14" spans="1:8" x14ac:dyDescent="0.25">
      <c r="A14" s="6"/>
      <c r="B14" s="10"/>
      <c r="C14" s="14"/>
      <c r="D14" s="15"/>
      <c r="E14" s="10"/>
      <c r="F14" s="12"/>
      <c r="G14" s="13"/>
      <c r="H14" s="14"/>
    </row>
    <row r="15" spans="1:8" x14ac:dyDescent="0.25">
      <c r="A15" s="16" t="s">
        <v>9</v>
      </c>
      <c r="B15" s="17"/>
      <c r="C15" s="18"/>
      <c r="D15" s="19">
        <f>SUM(D4:D14)</f>
        <v>840</v>
      </c>
      <c r="E15" s="19">
        <f>SUM(E4:E14)</f>
        <v>70</v>
      </c>
      <c r="F15" s="20">
        <f>SUM(F4:F14)</f>
        <v>0</v>
      </c>
      <c r="G15" s="21">
        <f>SUM(G4:G14)</f>
        <v>0.41620000000000001</v>
      </c>
      <c r="H15" s="18"/>
    </row>
    <row r="23" spans="7:7" x14ac:dyDescent="0.25">
      <c r="G23" s="54">
        <f>(D6*100)/D4</f>
        <v>-41.618015012510419</v>
      </c>
    </row>
  </sheetData>
  <conditionalFormatting sqref="B8:B15 B1:B4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opLeftCell="A5" workbookViewId="0">
      <selection activeCell="K10" sqref="K10"/>
    </sheetView>
  </sheetViews>
  <sheetFormatPr defaultRowHeight="15" x14ac:dyDescent="0.25"/>
  <cols>
    <col min="3" max="3" width="60.140625" customWidth="1"/>
    <col min="4" max="4" width="12.7109375" bestFit="1" customWidth="1"/>
    <col min="5" max="5" width="13.85546875" bestFit="1" customWidth="1"/>
    <col min="7" max="7" width="10.140625" bestFit="1" customWidth="1"/>
  </cols>
  <sheetData>
    <row r="1" spans="1:7" ht="15.75" thickBot="1" x14ac:dyDescent="0.3"/>
    <row r="2" spans="1:7" ht="15.75" thickBot="1" x14ac:dyDescent="0.3">
      <c r="B2" s="95" t="s">
        <v>75</v>
      </c>
      <c r="C2" s="95"/>
      <c r="D2" s="95"/>
      <c r="E2" s="95"/>
    </row>
    <row r="3" spans="1:7" ht="45.75" thickBot="1" x14ac:dyDescent="0.3">
      <c r="B3" s="56" t="s">
        <v>68</v>
      </c>
      <c r="C3" s="57" t="s">
        <v>69</v>
      </c>
      <c r="D3" s="58" t="s">
        <v>70</v>
      </c>
      <c r="E3" s="57" t="s">
        <v>71</v>
      </c>
    </row>
    <row r="4" spans="1:7" ht="135.75" thickBot="1" x14ac:dyDescent="0.3">
      <c r="B4" s="59">
        <v>1</v>
      </c>
      <c r="C4" s="60" t="s">
        <v>76</v>
      </c>
      <c r="D4" s="67">
        <f>E4/12</f>
        <v>119.89999999999999</v>
      </c>
      <c r="E4" s="68">
        <v>1438.8</v>
      </c>
    </row>
    <row r="5" spans="1:7" ht="15.75" thickBot="1" x14ac:dyDescent="0.3">
      <c r="B5" s="96" t="s">
        <v>72</v>
      </c>
      <c r="C5" s="97"/>
      <c r="D5" s="69">
        <f>SUM(D4:D4)</f>
        <v>119.89999999999999</v>
      </c>
      <c r="E5" s="69">
        <f>SUM(E4:E4)</f>
        <v>1438.8</v>
      </c>
    </row>
    <row r="7" spans="1:7" ht="15.75" thickBot="1" x14ac:dyDescent="0.3">
      <c r="A7" s="65"/>
      <c r="B7" s="65"/>
      <c r="C7" s="65"/>
      <c r="D7" s="65"/>
      <c r="E7" s="65"/>
      <c r="F7" s="65"/>
      <c r="G7" s="65"/>
    </row>
    <row r="8" spans="1:7" ht="15.75" thickBot="1" x14ac:dyDescent="0.3">
      <c r="B8" s="98" t="s">
        <v>78</v>
      </c>
      <c r="C8" s="99"/>
      <c r="D8" s="99"/>
      <c r="E8" s="100"/>
    </row>
    <row r="9" spans="1:7" ht="75.75" thickBot="1" x14ac:dyDescent="0.3">
      <c r="B9" s="56" t="s">
        <v>68</v>
      </c>
      <c r="C9" s="57" t="s">
        <v>69</v>
      </c>
      <c r="D9" s="57" t="s">
        <v>77</v>
      </c>
      <c r="E9" s="57" t="s">
        <v>71</v>
      </c>
      <c r="F9" s="62" t="s">
        <v>73</v>
      </c>
      <c r="G9" s="62" t="s">
        <v>74</v>
      </c>
    </row>
    <row r="10" spans="1:7" ht="135.75" thickBot="1" x14ac:dyDescent="0.3">
      <c r="B10" s="59">
        <v>1</v>
      </c>
      <c r="C10" s="60" t="s">
        <v>76</v>
      </c>
      <c r="D10" s="61">
        <f>E10/12</f>
        <v>70</v>
      </c>
      <c r="E10" s="61">
        <v>840</v>
      </c>
      <c r="F10" s="63">
        <f>D10-D5</f>
        <v>-49.899999999999991</v>
      </c>
      <c r="G10" s="63">
        <f>E10-E5</f>
        <v>-598.79999999999995</v>
      </c>
    </row>
    <row r="11" spans="1:7" ht="15.75" thickBot="1" x14ac:dyDescent="0.3">
      <c r="B11" s="101" t="s">
        <v>72</v>
      </c>
      <c r="C11" s="102"/>
      <c r="D11" s="64">
        <f>SUM(D10:D10)</f>
        <v>70</v>
      </c>
      <c r="E11" s="64">
        <f>SUM(E10:E10)</f>
        <v>840</v>
      </c>
      <c r="F11" s="63">
        <f>SUM(F10)</f>
        <v>-49.899999999999991</v>
      </c>
      <c r="G11" s="63">
        <f>SUM(G10)</f>
        <v>-598.79999999999995</v>
      </c>
    </row>
    <row r="12" spans="1:7" x14ac:dyDescent="0.25">
      <c r="D12" s="66">
        <f>D11-D5</f>
        <v>-49.899999999999991</v>
      </c>
      <c r="E12" s="66">
        <f>E11-E5</f>
        <v>-598.79999999999995</v>
      </c>
    </row>
  </sheetData>
  <mergeCells count="4">
    <mergeCell ref="B2:E2"/>
    <mergeCell ref="B5:C5"/>
    <mergeCell ref="B8:E8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7"/>
  <sheetViews>
    <sheetView tabSelected="1" topLeftCell="Q4" workbookViewId="0">
      <selection activeCell="Y22" sqref="Y22"/>
    </sheetView>
  </sheetViews>
  <sheetFormatPr defaultRowHeight="15" x14ac:dyDescent="0.25"/>
  <cols>
    <col min="1" max="1" width="5.5703125" style="44" bestFit="1" customWidth="1"/>
    <col min="2" max="2" width="11.42578125" style="45" customWidth="1"/>
    <col min="3" max="3" width="13.28515625" style="45" bestFit="1" customWidth="1"/>
    <col min="4" max="4" width="14.42578125" style="45" bestFit="1" customWidth="1"/>
    <col min="5" max="5" width="13.28515625" style="45" bestFit="1" customWidth="1"/>
    <col min="6" max="6" width="22.85546875" style="45" customWidth="1"/>
    <col min="7" max="7" width="13.85546875" style="45" bestFit="1" customWidth="1"/>
    <col min="8" max="8" width="14.7109375" style="45" bestFit="1" customWidth="1"/>
    <col min="9" max="9" width="16.85546875" style="47" bestFit="1" customWidth="1"/>
    <col min="10" max="10" width="13.28515625" style="47" bestFit="1" customWidth="1"/>
    <col min="11" max="11" width="18.7109375" style="47" customWidth="1"/>
    <col min="12" max="12" width="16.7109375" style="47" customWidth="1"/>
    <col min="13" max="13" width="14.85546875" style="47" bestFit="1" customWidth="1"/>
    <col min="14" max="14" width="16.85546875" style="47" bestFit="1" customWidth="1"/>
    <col min="15" max="15" width="13.28515625" style="45" bestFit="1" customWidth="1"/>
    <col min="16" max="16" width="18.42578125" style="45" customWidth="1"/>
    <col min="17" max="17" width="13.85546875" style="45" bestFit="1" customWidth="1"/>
    <col min="18" max="18" width="14.7109375" style="45" bestFit="1" customWidth="1"/>
    <col min="19" max="19" width="16.85546875" style="47" bestFit="1" customWidth="1"/>
    <col min="20" max="20" width="11.42578125" style="45" bestFit="1" customWidth="1"/>
    <col min="21" max="21" width="14.28515625" style="45" customWidth="1"/>
    <col min="22" max="22" width="12.7109375" style="45" customWidth="1"/>
    <col min="23" max="23" width="14.85546875" style="45" customWidth="1"/>
    <col min="24" max="24" width="16.7109375" style="45" bestFit="1" customWidth="1"/>
    <col min="25" max="25" width="11.42578125" style="45" bestFit="1" customWidth="1"/>
    <col min="26" max="26" width="10.140625" style="45" bestFit="1" customWidth="1"/>
    <col min="27" max="27" width="9.140625" style="45"/>
    <col min="28" max="28" width="10.140625" style="45" bestFit="1" customWidth="1"/>
    <col min="29" max="29" width="16.7109375" style="45" bestFit="1" customWidth="1"/>
    <col min="30" max="16384" width="9.140625" style="45"/>
  </cols>
  <sheetData>
    <row r="1" spans="1:29" s="23" customFormat="1" x14ac:dyDescent="0.25">
      <c r="A1" s="22"/>
      <c r="I1" s="24"/>
      <c r="J1" s="24"/>
      <c r="K1" s="24"/>
      <c r="L1" s="24"/>
      <c r="M1" s="24"/>
      <c r="N1" s="24"/>
      <c r="S1" s="24"/>
    </row>
    <row r="2" spans="1:29" s="23" customFormat="1" x14ac:dyDescent="0.25">
      <c r="A2" s="22"/>
    </row>
    <row r="3" spans="1:29" s="26" customFormat="1" x14ac:dyDescent="0.25">
      <c r="A3" s="25"/>
      <c r="B3" s="106" t="str">
        <f>Resumo!A3</f>
        <v>Contrato 12/2018/RER/PIR</v>
      </c>
      <c r="C3" s="106"/>
      <c r="D3" s="107"/>
      <c r="E3" s="104" t="s">
        <v>80</v>
      </c>
      <c r="F3" s="104"/>
      <c r="G3" s="104"/>
      <c r="H3" s="104"/>
      <c r="I3" s="103" t="s">
        <v>15</v>
      </c>
      <c r="J3" s="110" t="s">
        <v>81</v>
      </c>
      <c r="K3" s="104"/>
      <c r="L3" s="104"/>
      <c r="M3" s="111"/>
      <c r="N3" s="103" t="s">
        <v>15</v>
      </c>
      <c r="O3" s="104" t="s">
        <v>83</v>
      </c>
      <c r="P3" s="104"/>
      <c r="Q3" s="104"/>
      <c r="R3" s="104"/>
      <c r="S3" s="103" t="s">
        <v>15</v>
      </c>
      <c r="T3" s="104" t="s">
        <v>117</v>
      </c>
      <c r="U3" s="104"/>
      <c r="V3" s="104"/>
      <c r="W3" s="104"/>
      <c r="X3" s="103" t="s">
        <v>15</v>
      </c>
      <c r="Y3" s="104" t="s">
        <v>116</v>
      </c>
      <c r="Z3" s="104"/>
      <c r="AA3" s="104"/>
      <c r="AB3" s="104"/>
      <c r="AC3" s="103" t="s">
        <v>15</v>
      </c>
    </row>
    <row r="4" spans="1:29" s="26" customFormat="1" x14ac:dyDescent="0.25">
      <c r="A4" s="25"/>
      <c r="B4" s="108" t="s">
        <v>59</v>
      </c>
      <c r="C4" s="108"/>
      <c r="D4" s="109"/>
      <c r="E4" s="104" t="s">
        <v>61</v>
      </c>
      <c r="F4" s="104"/>
      <c r="G4" s="104"/>
      <c r="H4" s="104"/>
      <c r="I4" s="103"/>
      <c r="J4" s="110" t="s">
        <v>79</v>
      </c>
      <c r="K4" s="104"/>
      <c r="L4" s="104"/>
      <c r="M4" s="111"/>
      <c r="N4" s="103"/>
      <c r="O4" s="104" t="s">
        <v>82</v>
      </c>
      <c r="P4" s="104"/>
      <c r="Q4" s="104"/>
      <c r="R4" s="104"/>
      <c r="S4" s="103"/>
      <c r="T4" s="104" t="s">
        <v>82</v>
      </c>
      <c r="U4" s="104"/>
      <c r="V4" s="104"/>
      <c r="W4" s="104"/>
      <c r="X4" s="103"/>
      <c r="Y4" s="104" t="s">
        <v>118</v>
      </c>
      <c r="Z4" s="104"/>
      <c r="AA4" s="104"/>
      <c r="AB4" s="104"/>
      <c r="AC4" s="103"/>
    </row>
    <row r="5" spans="1:29" s="26" customFormat="1" x14ac:dyDescent="0.25">
      <c r="A5" s="25"/>
      <c r="B5" s="106"/>
      <c r="C5" s="106"/>
      <c r="D5" s="107"/>
      <c r="E5" s="104"/>
      <c r="F5" s="104"/>
      <c r="G5" s="104"/>
      <c r="H5" s="104"/>
      <c r="I5" s="103"/>
      <c r="J5" s="110"/>
      <c r="K5" s="104"/>
      <c r="L5" s="104"/>
      <c r="M5" s="111"/>
      <c r="N5" s="103"/>
      <c r="O5" s="104"/>
      <c r="P5" s="104"/>
      <c r="Q5" s="104"/>
      <c r="R5" s="104"/>
      <c r="S5" s="103"/>
      <c r="T5" s="104"/>
      <c r="U5" s="104"/>
      <c r="V5" s="104"/>
      <c r="W5" s="104"/>
      <c r="X5" s="103"/>
      <c r="Y5" s="104"/>
      <c r="Z5" s="104"/>
      <c r="AA5" s="104"/>
      <c r="AB5" s="104"/>
      <c r="AC5" s="103"/>
    </row>
    <row r="6" spans="1:29" s="29" customFormat="1" ht="45" x14ac:dyDescent="0.25">
      <c r="A6" s="25"/>
      <c r="B6" s="112"/>
      <c r="C6" s="27" t="s">
        <v>16</v>
      </c>
      <c r="D6" s="89" t="s">
        <v>10</v>
      </c>
      <c r="E6" s="27" t="s">
        <v>17</v>
      </c>
      <c r="F6" s="27" t="s">
        <v>18</v>
      </c>
      <c r="G6" s="27" t="s">
        <v>19</v>
      </c>
      <c r="H6" s="86" t="s">
        <v>20</v>
      </c>
      <c r="I6" s="103"/>
      <c r="J6" s="28" t="s">
        <v>17</v>
      </c>
      <c r="K6" s="27" t="s">
        <v>18</v>
      </c>
      <c r="L6" s="27" t="s">
        <v>19</v>
      </c>
      <c r="M6" s="86" t="s">
        <v>20</v>
      </c>
      <c r="N6" s="103"/>
      <c r="O6" s="27" t="s">
        <v>17</v>
      </c>
      <c r="P6" s="27" t="s">
        <v>18</v>
      </c>
      <c r="Q6" s="27" t="s">
        <v>19</v>
      </c>
      <c r="R6" s="75" t="s">
        <v>20</v>
      </c>
      <c r="S6" s="103"/>
      <c r="T6" s="27" t="s">
        <v>17</v>
      </c>
      <c r="U6" s="27" t="s">
        <v>18</v>
      </c>
      <c r="V6" s="27" t="s">
        <v>19</v>
      </c>
      <c r="W6" s="75" t="s">
        <v>20</v>
      </c>
      <c r="X6" s="103"/>
      <c r="Y6" s="27" t="s">
        <v>17</v>
      </c>
      <c r="Z6" s="27" t="s">
        <v>18</v>
      </c>
      <c r="AA6" s="27" t="s">
        <v>19</v>
      </c>
      <c r="AB6" s="75" t="s">
        <v>20</v>
      </c>
      <c r="AC6" s="103"/>
    </row>
    <row r="7" spans="1:29" s="26" customFormat="1" x14ac:dyDescent="0.25">
      <c r="A7" s="25"/>
      <c r="B7" s="112"/>
      <c r="C7" s="30">
        <f>D7/12</f>
        <v>119.89999999999999</v>
      </c>
      <c r="D7" s="90">
        <v>1438.8</v>
      </c>
      <c r="E7" s="1">
        <f>F7/12</f>
        <v>119.89999999999999</v>
      </c>
      <c r="F7" s="1">
        <v>1438.8</v>
      </c>
      <c r="G7" s="1">
        <f>E7-C7</f>
        <v>0</v>
      </c>
      <c r="H7" s="87">
        <f>G22</f>
        <v>1438.8000000000002</v>
      </c>
      <c r="I7" s="88">
        <f>H7+D7</f>
        <v>2877.6000000000004</v>
      </c>
      <c r="J7" s="32">
        <f>K7/12</f>
        <v>70</v>
      </c>
      <c r="K7" s="31">
        <v>840</v>
      </c>
      <c r="L7" s="1">
        <f>J7-E7</f>
        <v>-49.899999999999991</v>
      </c>
      <c r="M7" s="93">
        <f>K22</f>
        <v>-598.79999999999984</v>
      </c>
      <c r="N7" s="88">
        <f>M7+I7</f>
        <v>2278.8000000000006</v>
      </c>
      <c r="O7" s="1">
        <f>P7/12</f>
        <v>70</v>
      </c>
      <c r="P7" s="1">
        <v>840</v>
      </c>
      <c r="Q7" s="1"/>
      <c r="R7" s="76">
        <f>Q22</f>
        <v>840</v>
      </c>
      <c r="S7" s="88">
        <f>R7+N7</f>
        <v>3118.8000000000006</v>
      </c>
      <c r="T7" s="1">
        <f>U7/12</f>
        <v>70</v>
      </c>
      <c r="U7" s="1">
        <v>840</v>
      </c>
      <c r="V7" s="1"/>
      <c r="W7" s="76">
        <v>840</v>
      </c>
      <c r="X7" s="88">
        <f>W7+S7</f>
        <v>3958.8000000000006</v>
      </c>
      <c r="Y7" s="1">
        <f>Z7/12</f>
        <v>70</v>
      </c>
      <c r="Z7" s="1">
        <v>840</v>
      </c>
      <c r="AA7" s="1"/>
      <c r="AB7" s="76">
        <v>840</v>
      </c>
      <c r="AC7" s="88">
        <f>AB7+X7</f>
        <v>4798.8000000000011</v>
      </c>
    </row>
    <row r="8" spans="1:29" s="26" customFormat="1" x14ac:dyDescent="0.25">
      <c r="A8" s="25"/>
      <c r="B8" s="105" t="s">
        <v>11</v>
      </c>
      <c r="C8" s="105"/>
      <c r="D8" s="91"/>
      <c r="E8" s="105" t="s">
        <v>11</v>
      </c>
      <c r="F8" s="105"/>
      <c r="G8" s="70"/>
      <c r="H8" s="80"/>
      <c r="I8" s="33"/>
      <c r="J8" s="105" t="s">
        <v>11</v>
      </c>
      <c r="K8" s="105"/>
      <c r="L8" s="84"/>
      <c r="M8" s="33"/>
      <c r="N8" s="33"/>
      <c r="O8" s="105" t="s">
        <v>11</v>
      </c>
      <c r="P8" s="105"/>
      <c r="Q8" s="84"/>
      <c r="R8" s="33"/>
      <c r="S8" s="33"/>
      <c r="T8" s="105" t="s">
        <v>11</v>
      </c>
      <c r="U8" s="105"/>
      <c r="V8" s="84"/>
      <c r="W8" s="33"/>
      <c r="X8" s="33"/>
      <c r="Y8" s="105" t="s">
        <v>11</v>
      </c>
      <c r="Z8" s="105"/>
      <c r="AA8" s="84"/>
      <c r="AB8" s="33"/>
      <c r="AC8" s="33"/>
    </row>
    <row r="9" spans="1:29" s="38" customFormat="1" ht="30" x14ac:dyDescent="0.25">
      <c r="A9" s="34"/>
      <c r="B9" s="35" t="s">
        <v>12</v>
      </c>
      <c r="C9" s="36" t="s">
        <v>21</v>
      </c>
      <c r="D9" s="92"/>
      <c r="E9" s="35" t="s">
        <v>12</v>
      </c>
      <c r="F9" s="37" t="s">
        <v>22</v>
      </c>
      <c r="G9" s="37" t="s">
        <v>21</v>
      </c>
      <c r="H9" s="81"/>
      <c r="I9" s="33"/>
      <c r="J9" s="35" t="s">
        <v>12</v>
      </c>
      <c r="K9" s="37" t="s">
        <v>22</v>
      </c>
      <c r="L9" s="37" t="s">
        <v>21</v>
      </c>
      <c r="M9" s="85"/>
      <c r="N9" s="33"/>
      <c r="O9" s="35" t="s">
        <v>12</v>
      </c>
      <c r="P9" s="37" t="s">
        <v>22</v>
      </c>
      <c r="Q9" s="37" t="s">
        <v>21</v>
      </c>
      <c r="R9" s="85"/>
      <c r="S9" s="33"/>
      <c r="T9" s="35" t="s">
        <v>12</v>
      </c>
      <c r="U9" s="37" t="s">
        <v>22</v>
      </c>
      <c r="V9" s="37" t="s">
        <v>21</v>
      </c>
      <c r="W9" s="85"/>
      <c r="X9" s="33"/>
      <c r="Y9" s="35" t="s">
        <v>12</v>
      </c>
      <c r="Z9" s="37" t="s">
        <v>22</v>
      </c>
      <c r="AA9" s="37" t="s">
        <v>21</v>
      </c>
      <c r="AB9" s="85"/>
      <c r="AC9" s="33"/>
    </row>
    <row r="10" spans="1:29" s="26" customFormat="1" ht="15" customHeight="1" x14ac:dyDescent="0.25">
      <c r="A10" s="39" t="s">
        <v>26</v>
      </c>
      <c r="B10" s="40" t="s">
        <v>24</v>
      </c>
      <c r="C10" s="30">
        <f>C7</f>
        <v>119.89999999999999</v>
      </c>
      <c r="E10" s="72" t="s">
        <v>25</v>
      </c>
      <c r="F10" s="41">
        <f>G7</f>
        <v>0</v>
      </c>
      <c r="G10" s="41">
        <f>F10+C10</f>
        <v>119.89999999999999</v>
      </c>
      <c r="H10" s="82"/>
      <c r="I10" s="33"/>
      <c r="J10" s="72" t="s">
        <v>25</v>
      </c>
      <c r="K10" s="41">
        <f>L7</f>
        <v>-49.899999999999991</v>
      </c>
      <c r="L10" s="41">
        <f>K10+G10</f>
        <v>70</v>
      </c>
      <c r="M10" s="42"/>
      <c r="N10" s="33"/>
      <c r="O10" s="72" t="s">
        <v>84</v>
      </c>
      <c r="P10" s="41"/>
      <c r="Q10" s="41">
        <f>O7</f>
        <v>70</v>
      </c>
      <c r="R10" s="42"/>
      <c r="S10" s="33"/>
      <c r="T10" s="72" t="s">
        <v>100</v>
      </c>
      <c r="U10" s="41"/>
      <c r="V10" s="41">
        <f>T7</f>
        <v>70</v>
      </c>
      <c r="W10" s="42"/>
      <c r="X10" s="33"/>
      <c r="Y10" s="113" t="s">
        <v>119</v>
      </c>
      <c r="Z10" s="116"/>
      <c r="AA10" s="116">
        <f>Y7</f>
        <v>70</v>
      </c>
      <c r="AB10" s="42"/>
      <c r="AC10" s="33"/>
    </row>
    <row r="11" spans="1:29" s="26" customFormat="1" ht="15" customHeight="1" x14ac:dyDescent="0.25">
      <c r="A11" s="39" t="s">
        <v>29</v>
      </c>
      <c r="B11" s="40" t="s">
        <v>27</v>
      </c>
      <c r="C11" s="30">
        <f>C7</f>
        <v>119.89999999999999</v>
      </c>
      <c r="E11" s="72" t="s">
        <v>28</v>
      </c>
      <c r="F11" s="41">
        <f>G7</f>
        <v>0</v>
      </c>
      <c r="G11" s="41">
        <f t="shared" ref="G11:G21" si="0">F11+C11</f>
        <v>119.89999999999999</v>
      </c>
      <c r="H11" s="83"/>
      <c r="I11" s="33"/>
      <c r="J11" s="72" t="s">
        <v>28</v>
      </c>
      <c r="K11" s="41">
        <f>L7</f>
        <v>-49.899999999999991</v>
      </c>
      <c r="L11" s="41">
        <f t="shared" ref="L11:L21" si="1">K11+G11</f>
        <v>70</v>
      </c>
      <c r="M11" s="94"/>
      <c r="N11" s="33"/>
      <c r="O11" s="73" t="s">
        <v>85</v>
      </c>
      <c r="P11" s="74"/>
      <c r="Q11" s="74">
        <f>O7</f>
        <v>70</v>
      </c>
      <c r="R11" s="42"/>
      <c r="S11" s="33"/>
      <c r="T11" s="73" t="s">
        <v>101</v>
      </c>
      <c r="U11" s="74"/>
      <c r="V11" s="74">
        <f>T7</f>
        <v>70</v>
      </c>
      <c r="W11" s="42"/>
      <c r="X11" s="33"/>
      <c r="Y11" s="114"/>
      <c r="Z11" s="117"/>
      <c r="AA11" s="117"/>
      <c r="AB11" s="42"/>
      <c r="AC11" s="33"/>
    </row>
    <row r="12" spans="1:29" s="26" customFormat="1" ht="15" customHeight="1" x14ac:dyDescent="0.25">
      <c r="A12" s="39" t="s">
        <v>32</v>
      </c>
      <c r="B12" s="40" t="s">
        <v>30</v>
      </c>
      <c r="C12" s="30">
        <f>C7</f>
        <v>119.89999999999999</v>
      </c>
      <c r="E12" s="72" t="s">
        <v>31</v>
      </c>
      <c r="F12" s="41">
        <f>G7</f>
        <v>0</v>
      </c>
      <c r="G12" s="41">
        <f>F12+C12</f>
        <v>119.89999999999999</v>
      </c>
      <c r="H12" s="83"/>
      <c r="I12" s="33"/>
      <c r="J12" s="72" t="s">
        <v>31</v>
      </c>
      <c r="K12" s="41">
        <f>L7</f>
        <v>-49.899999999999991</v>
      </c>
      <c r="L12" s="41">
        <f t="shared" si="1"/>
        <v>70</v>
      </c>
      <c r="M12" s="94"/>
      <c r="N12" s="33"/>
      <c r="O12" s="72" t="s">
        <v>86</v>
      </c>
      <c r="P12" s="41"/>
      <c r="Q12" s="41">
        <f>O7</f>
        <v>70</v>
      </c>
      <c r="R12" s="42"/>
      <c r="S12" s="33"/>
      <c r="T12" s="72" t="s">
        <v>102</v>
      </c>
      <c r="U12" s="41"/>
      <c r="V12" s="41">
        <f>T7</f>
        <v>70</v>
      </c>
      <c r="W12" s="42"/>
      <c r="X12" s="33"/>
      <c r="Y12" s="114"/>
      <c r="Z12" s="117"/>
      <c r="AA12" s="117"/>
      <c r="AB12" s="42"/>
      <c r="AC12" s="33"/>
    </row>
    <row r="13" spans="1:29" s="26" customFormat="1" ht="15" customHeight="1" x14ac:dyDescent="0.25">
      <c r="A13" s="39" t="s">
        <v>35</v>
      </c>
      <c r="B13" s="40" t="s">
        <v>33</v>
      </c>
      <c r="C13" s="30">
        <f>C7</f>
        <v>119.89999999999999</v>
      </c>
      <c r="E13" s="72" t="s">
        <v>34</v>
      </c>
      <c r="F13" s="41">
        <f>G7</f>
        <v>0</v>
      </c>
      <c r="G13" s="41">
        <f t="shared" si="0"/>
        <v>119.89999999999999</v>
      </c>
      <c r="H13" s="42"/>
      <c r="I13" s="33"/>
      <c r="J13" s="72" t="s">
        <v>34</v>
      </c>
      <c r="K13" s="41">
        <f>L7</f>
        <v>-49.899999999999991</v>
      </c>
      <c r="L13" s="41">
        <f t="shared" si="1"/>
        <v>70</v>
      </c>
      <c r="M13" s="42"/>
      <c r="N13" s="33"/>
      <c r="O13" s="72" t="s">
        <v>87</v>
      </c>
      <c r="P13" s="41"/>
      <c r="Q13" s="41">
        <f>O7</f>
        <v>70</v>
      </c>
      <c r="R13" s="77"/>
      <c r="S13" s="33"/>
      <c r="T13" s="73" t="s">
        <v>103</v>
      </c>
      <c r="U13" s="41"/>
      <c r="V13" s="41">
        <f>T7</f>
        <v>70</v>
      </c>
      <c r="W13" s="77"/>
      <c r="X13" s="33"/>
      <c r="Y13" s="114"/>
      <c r="Z13" s="117"/>
      <c r="AA13" s="117"/>
      <c r="AB13" s="77"/>
      <c r="AC13" s="33"/>
    </row>
    <row r="14" spans="1:29" s="26" customFormat="1" ht="15" customHeight="1" x14ac:dyDescent="0.25">
      <c r="A14" s="39" t="s">
        <v>38</v>
      </c>
      <c r="B14" s="40" t="s">
        <v>36</v>
      </c>
      <c r="C14" s="30">
        <f>C7</f>
        <v>119.89999999999999</v>
      </c>
      <c r="E14" s="72" t="s">
        <v>37</v>
      </c>
      <c r="F14" s="41">
        <f>G7</f>
        <v>0</v>
      </c>
      <c r="G14" s="41">
        <f t="shared" si="0"/>
        <v>119.89999999999999</v>
      </c>
      <c r="H14" s="42"/>
      <c r="I14" s="33"/>
      <c r="J14" s="72" t="s">
        <v>37</v>
      </c>
      <c r="K14" s="41">
        <f>L7</f>
        <v>-49.899999999999991</v>
      </c>
      <c r="L14" s="41">
        <f t="shared" si="1"/>
        <v>70</v>
      </c>
      <c r="M14" s="42"/>
      <c r="N14" s="33"/>
      <c r="O14" s="72" t="s">
        <v>88</v>
      </c>
      <c r="P14" s="41"/>
      <c r="Q14" s="41">
        <f>O7</f>
        <v>70</v>
      </c>
      <c r="R14" s="42"/>
      <c r="S14" s="33"/>
      <c r="T14" s="72" t="s">
        <v>104</v>
      </c>
      <c r="U14" s="41"/>
      <c r="V14" s="41">
        <f>T7</f>
        <v>70</v>
      </c>
      <c r="W14" s="42"/>
      <c r="X14" s="33"/>
      <c r="Y14" s="114"/>
      <c r="Z14" s="117"/>
      <c r="AA14" s="117"/>
      <c r="AB14" s="42"/>
      <c r="AC14" s="33"/>
    </row>
    <row r="15" spans="1:29" s="26" customFormat="1" ht="15" customHeight="1" x14ac:dyDescent="0.25">
      <c r="A15" s="39" t="s">
        <v>41</v>
      </c>
      <c r="B15" s="40" t="s">
        <v>39</v>
      </c>
      <c r="C15" s="30">
        <f>C7</f>
        <v>119.89999999999999</v>
      </c>
      <c r="E15" s="72" t="s">
        <v>40</v>
      </c>
      <c r="F15" s="41">
        <f>G7</f>
        <v>0</v>
      </c>
      <c r="G15" s="41">
        <f t="shared" si="0"/>
        <v>119.89999999999999</v>
      </c>
      <c r="H15" s="42"/>
      <c r="I15" s="33"/>
      <c r="J15" s="72" t="s">
        <v>40</v>
      </c>
      <c r="K15" s="41">
        <f>L7</f>
        <v>-49.899999999999991</v>
      </c>
      <c r="L15" s="41">
        <f t="shared" si="1"/>
        <v>70</v>
      </c>
      <c r="M15" s="42"/>
      <c r="N15" s="33"/>
      <c r="O15" s="72" t="s">
        <v>89</v>
      </c>
      <c r="P15" s="41"/>
      <c r="Q15" s="41">
        <f>O7</f>
        <v>70</v>
      </c>
      <c r="R15" s="42"/>
      <c r="S15" s="33"/>
      <c r="T15" s="73" t="s">
        <v>105</v>
      </c>
      <c r="U15" s="41"/>
      <c r="V15" s="41">
        <f>T7</f>
        <v>70</v>
      </c>
      <c r="W15" s="42"/>
      <c r="X15" s="33"/>
      <c r="Y15" s="114"/>
      <c r="Z15" s="117"/>
      <c r="AA15" s="117"/>
      <c r="AB15" s="42"/>
      <c r="AC15" s="33"/>
    </row>
    <row r="16" spans="1:29" s="26" customFormat="1" ht="15" customHeight="1" x14ac:dyDescent="0.25">
      <c r="A16" s="39" t="s">
        <v>44</v>
      </c>
      <c r="B16" s="40" t="s">
        <v>42</v>
      </c>
      <c r="C16" s="30">
        <f>C7</f>
        <v>119.89999999999999</v>
      </c>
      <c r="E16" s="72" t="s">
        <v>43</v>
      </c>
      <c r="F16" s="41">
        <f>G7</f>
        <v>0</v>
      </c>
      <c r="G16" s="41">
        <f>F16+C16</f>
        <v>119.89999999999999</v>
      </c>
      <c r="H16" s="42"/>
      <c r="I16" s="33"/>
      <c r="J16" s="72" t="s">
        <v>43</v>
      </c>
      <c r="K16" s="41">
        <f>L7</f>
        <v>-49.899999999999991</v>
      </c>
      <c r="L16" s="41">
        <f t="shared" si="1"/>
        <v>70</v>
      </c>
      <c r="M16" s="42"/>
      <c r="N16" s="33"/>
      <c r="O16" s="72" t="s">
        <v>90</v>
      </c>
      <c r="P16" s="41"/>
      <c r="Q16" s="41">
        <f>O7</f>
        <v>70</v>
      </c>
      <c r="R16" s="42"/>
      <c r="S16" s="33"/>
      <c r="T16" s="72" t="s">
        <v>106</v>
      </c>
      <c r="U16" s="41"/>
      <c r="V16" s="41">
        <f>T7</f>
        <v>70</v>
      </c>
      <c r="W16" s="42"/>
      <c r="X16" s="33"/>
      <c r="Y16" s="114"/>
      <c r="Z16" s="117"/>
      <c r="AA16" s="117"/>
      <c r="AB16" s="42"/>
      <c r="AC16" s="33"/>
    </row>
    <row r="17" spans="1:29" s="26" customFormat="1" ht="15" customHeight="1" x14ac:dyDescent="0.25">
      <c r="A17" s="39" t="s">
        <v>47</v>
      </c>
      <c r="B17" s="40" t="s">
        <v>45</v>
      </c>
      <c r="C17" s="30">
        <f>C7</f>
        <v>119.89999999999999</v>
      </c>
      <c r="E17" s="72" t="s">
        <v>46</v>
      </c>
      <c r="F17" s="41">
        <f>G7</f>
        <v>0</v>
      </c>
      <c r="G17" s="41">
        <f t="shared" si="0"/>
        <v>119.89999999999999</v>
      </c>
      <c r="H17" s="42"/>
      <c r="I17" s="33"/>
      <c r="J17" s="72" t="s">
        <v>46</v>
      </c>
      <c r="K17" s="41">
        <f>L7</f>
        <v>-49.899999999999991</v>
      </c>
      <c r="L17" s="41">
        <f t="shared" si="1"/>
        <v>70</v>
      </c>
      <c r="M17" s="42"/>
      <c r="N17" s="33"/>
      <c r="O17" s="72" t="s">
        <v>91</v>
      </c>
      <c r="P17" s="41"/>
      <c r="Q17" s="41">
        <f>O7</f>
        <v>70</v>
      </c>
      <c r="R17" s="42"/>
      <c r="S17" s="33"/>
      <c r="T17" s="73" t="s">
        <v>107</v>
      </c>
      <c r="U17" s="41"/>
      <c r="V17" s="41">
        <f>T7</f>
        <v>70</v>
      </c>
      <c r="W17" s="42"/>
      <c r="X17" s="33"/>
      <c r="Y17" s="114"/>
      <c r="Z17" s="117"/>
      <c r="AA17" s="117"/>
      <c r="AB17" s="42"/>
      <c r="AC17" s="33"/>
    </row>
    <row r="18" spans="1:29" s="26" customFormat="1" ht="15" customHeight="1" x14ac:dyDescent="0.25">
      <c r="A18" s="39" t="s">
        <v>50</v>
      </c>
      <c r="B18" s="40" t="s">
        <v>48</v>
      </c>
      <c r="C18" s="30">
        <f>C7</f>
        <v>119.89999999999999</v>
      </c>
      <c r="E18" s="72" t="s">
        <v>49</v>
      </c>
      <c r="F18" s="41">
        <f>G7</f>
        <v>0</v>
      </c>
      <c r="G18" s="41">
        <f t="shared" si="0"/>
        <v>119.89999999999999</v>
      </c>
      <c r="H18" s="42"/>
      <c r="I18" s="33"/>
      <c r="J18" s="72" t="s">
        <v>49</v>
      </c>
      <c r="K18" s="41">
        <f>L7</f>
        <v>-49.899999999999991</v>
      </c>
      <c r="L18" s="41">
        <f t="shared" si="1"/>
        <v>70</v>
      </c>
      <c r="M18" s="42"/>
      <c r="N18" s="33"/>
      <c r="O18" s="72" t="s">
        <v>92</v>
      </c>
      <c r="P18" s="41"/>
      <c r="Q18" s="41">
        <f>O7</f>
        <v>70</v>
      </c>
      <c r="R18" s="42"/>
      <c r="S18" s="33"/>
      <c r="T18" s="72" t="s">
        <v>108</v>
      </c>
      <c r="U18" s="41"/>
      <c r="V18" s="41">
        <f>T7</f>
        <v>70</v>
      </c>
      <c r="W18" s="42"/>
      <c r="X18" s="33"/>
      <c r="Y18" s="114"/>
      <c r="Z18" s="117"/>
      <c r="AA18" s="117"/>
      <c r="AB18" s="42"/>
      <c r="AC18" s="33"/>
    </row>
    <row r="19" spans="1:29" s="26" customFormat="1" ht="15" customHeight="1" x14ac:dyDescent="0.25">
      <c r="A19" s="39" t="s">
        <v>53</v>
      </c>
      <c r="B19" s="40" t="s">
        <v>51</v>
      </c>
      <c r="C19" s="30">
        <f>C7</f>
        <v>119.89999999999999</v>
      </c>
      <c r="E19" s="72" t="s">
        <v>52</v>
      </c>
      <c r="F19" s="41">
        <f>G7</f>
        <v>0</v>
      </c>
      <c r="G19" s="41">
        <f t="shared" si="0"/>
        <v>119.89999999999999</v>
      </c>
      <c r="H19" s="42"/>
      <c r="I19" s="33"/>
      <c r="J19" s="72" t="s">
        <v>52</v>
      </c>
      <c r="K19" s="41">
        <f>L7</f>
        <v>-49.899999999999991</v>
      </c>
      <c r="L19" s="41">
        <f t="shared" si="1"/>
        <v>70</v>
      </c>
      <c r="M19" s="42"/>
      <c r="N19" s="33"/>
      <c r="O19" s="72" t="s">
        <v>93</v>
      </c>
      <c r="P19" s="41"/>
      <c r="Q19" s="41">
        <f>O7</f>
        <v>70</v>
      </c>
      <c r="R19" s="42"/>
      <c r="S19" s="33"/>
      <c r="T19" s="73" t="s">
        <v>109</v>
      </c>
      <c r="U19" s="41"/>
      <c r="V19" s="41">
        <f>T7</f>
        <v>70</v>
      </c>
      <c r="W19" s="42"/>
      <c r="X19" s="33"/>
      <c r="Y19" s="114"/>
      <c r="Z19" s="117"/>
      <c r="AA19" s="117"/>
      <c r="AB19" s="42"/>
      <c r="AC19" s="33"/>
    </row>
    <row r="20" spans="1:29" s="26" customFormat="1" ht="15" customHeight="1" x14ac:dyDescent="0.25">
      <c r="A20" s="39" t="s">
        <v>56</v>
      </c>
      <c r="B20" s="40" t="s">
        <v>54</v>
      </c>
      <c r="C20" s="30">
        <f>C7</f>
        <v>119.89999999999999</v>
      </c>
      <c r="E20" s="72" t="s">
        <v>55</v>
      </c>
      <c r="F20" s="41">
        <f>G7</f>
        <v>0</v>
      </c>
      <c r="G20" s="41">
        <f t="shared" si="0"/>
        <v>119.89999999999999</v>
      </c>
      <c r="H20" s="42"/>
      <c r="I20" s="33"/>
      <c r="J20" s="72" t="s">
        <v>55</v>
      </c>
      <c r="K20" s="41">
        <f>L7</f>
        <v>-49.899999999999991</v>
      </c>
      <c r="L20" s="41">
        <f t="shared" si="1"/>
        <v>70</v>
      </c>
      <c r="M20" s="42"/>
      <c r="N20" s="33"/>
      <c r="O20" s="72" t="s">
        <v>94</v>
      </c>
      <c r="P20" s="41"/>
      <c r="Q20" s="41">
        <f>O7</f>
        <v>70</v>
      </c>
      <c r="R20" s="42"/>
      <c r="S20" s="33"/>
      <c r="T20" s="72" t="s">
        <v>110</v>
      </c>
      <c r="U20" s="41"/>
      <c r="V20" s="41">
        <f>T7</f>
        <v>70</v>
      </c>
      <c r="W20" s="42"/>
      <c r="X20" s="33"/>
      <c r="Y20" s="114"/>
      <c r="Z20" s="117"/>
      <c r="AA20" s="117"/>
      <c r="AB20" s="42"/>
      <c r="AC20" s="33"/>
    </row>
    <row r="21" spans="1:29" s="26" customFormat="1" ht="15" customHeight="1" x14ac:dyDescent="0.25">
      <c r="A21" s="39" t="s">
        <v>23</v>
      </c>
      <c r="B21" s="40" t="s">
        <v>57</v>
      </c>
      <c r="C21" s="1">
        <f>C7</f>
        <v>119.89999999999999</v>
      </c>
      <c r="E21" s="72" t="s">
        <v>58</v>
      </c>
      <c r="F21" s="41">
        <f>G7</f>
        <v>0</v>
      </c>
      <c r="G21" s="41">
        <f t="shared" si="0"/>
        <v>119.89999999999999</v>
      </c>
      <c r="H21" s="42"/>
      <c r="I21" s="33"/>
      <c r="J21" s="72" t="s">
        <v>58</v>
      </c>
      <c r="K21" s="41">
        <f>L7</f>
        <v>-49.899999999999991</v>
      </c>
      <c r="L21" s="41">
        <f t="shared" si="1"/>
        <v>70</v>
      </c>
      <c r="M21" s="42"/>
      <c r="N21" s="33"/>
      <c r="O21" s="72" t="s">
        <v>95</v>
      </c>
      <c r="P21" s="41"/>
      <c r="Q21" s="41">
        <f>O7</f>
        <v>70</v>
      </c>
      <c r="R21" s="42"/>
      <c r="S21" s="33"/>
      <c r="T21" s="73" t="s">
        <v>111</v>
      </c>
      <c r="U21" s="41"/>
      <c r="V21" s="41">
        <f>T7</f>
        <v>70</v>
      </c>
      <c r="W21" s="42"/>
      <c r="X21" s="33"/>
      <c r="Y21" s="115"/>
      <c r="Z21" s="118"/>
      <c r="AA21" s="118"/>
      <c r="AB21" s="42"/>
      <c r="AC21" s="33"/>
    </row>
    <row r="22" spans="1:29" s="26" customFormat="1" x14ac:dyDescent="0.25">
      <c r="A22" s="25"/>
      <c r="C22" s="43"/>
      <c r="E22" s="78"/>
      <c r="F22" s="42">
        <f>SUM(F10:F21)</f>
        <v>0</v>
      </c>
      <c r="G22" s="42">
        <f>SUM(G10:G21)</f>
        <v>1438.8000000000002</v>
      </c>
      <c r="I22" s="33"/>
      <c r="K22" s="42">
        <f>SUM(K10:K21)</f>
        <v>-598.79999999999984</v>
      </c>
      <c r="L22" s="42">
        <f>SUM(L10:L21)</f>
        <v>840</v>
      </c>
      <c r="N22" s="33"/>
      <c r="P22" s="42">
        <f>SUM(P10:P21)</f>
        <v>0</v>
      </c>
      <c r="Q22" s="42">
        <f>SUM(Q10:Q21)</f>
        <v>840</v>
      </c>
      <c r="S22" s="33"/>
    </row>
    <row r="23" spans="1:29" x14ac:dyDescent="0.25">
      <c r="I23" s="33"/>
      <c r="J23" s="45"/>
      <c r="K23" s="45"/>
      <c r="L23" s="45"/>
      <c r="M23" s="45"/>
      <c r="N23" s="33"/>
      <c r="S23" s="33"/>
    </row>
    <row r="24" spans="1:29" x14ac:dyDescent="0.25">
      <c r="E24" s="79"/>
      <c r="F24" s="46"/>
      <c r="J24" s="79"/>
      <c r="K24" s="46"/>
      <c r="L24" s="45"/>
      <c r="M24" s="45"/>
      <c r="O24" s="79"/>
      <c r="P24" s="46"/>
    </row>
    <row r="25" spans="1:29" x14ac:dyDescent="0.25">
      <c r="E25" s="79"/>
      <c r="F25" s="48"/>
      <c r="J25" s="79"/>
      <c r="K25" s="48"/>
      <c r="L25" s="45"/>
      <c r="M25" s="45"/>
      <c r="O25" s="79"/>
      <c r="P25" s="48"/>
    </row>
    <row r="26" spans="1:29" ht="21" x14ac:dyDescent="0.25">
      <c r="C26" s="49"/>
      <c r="E26" s="51"/>
      <c r="F26" s="50"/>
      <c r="J26" s="51"/>
      <c r="K26" s="50"/>
      <c r="L26" s="45"/>
      <c r="M26" s="45"/>
      <c r="O26" s="51"/>
      <c r="P26" s="50"/>
    </row>
    <row r="27" spans="1:29" x14ac:dyDescent="0.25">
      <c r="E27" s="23"/>
      <c r="F27" s="48"/>
      <c r="O27" s="23"/>
    </row>
    <row r="28" spans="1:29" x14ac:dyDescent="0.25">
      <c r="E28" s="52"/>
      <c r="O28" s="52"/>
    </row>
    <row r="29" spans="1:29" x14ac:dyDescent="0.25">
      <c r="E29" s="52"/>
      <c r="F29" s="46"/>
      <c r="O29" s="52"/>
    </row>
    <row r="30" spans="1:29" x14ac:dyDescent="0.25">
      <c r="E30" s="53"/>
    </row>
    <row r="31" spans="1:29" x14ac:dyDescent="0.25">
      <c r="E31" s="53"/>
    </row>
    <row r="33" s="45" customFormat="1" x14ac:dyDescent="0.25"/>
    <row r="34" s="45" customFormat="1" x14ac:dyDescent="0.25"/>
    <row r="35" s="45" customFormat="1" x14ac:dyDescent="0.25"/>
    <row r="36" s="45" customFormat="1" x14ac:dyDescent="0.25"/>
    <row r="37" s="45" customFormat="1" x14ac:dyDescent="0.25"/>
    <row r="38" s="45" customFormat="1" x14ac:dyDescent="0.25"/>
    <row r="39" s="45" customFormat="1" x14ac:dyDescent="0.25"/>
    <row r="40" s="45" customFormat="1" x14ac:dyDescent="0.25"/>
    <row r="41" s="45" customFormat="1" x14ac:dyDescent="0.25"/>
    <row r="42" s="45" customFormat="1" x14ac:dyDescent="0.25"/>
    <row r="43" s="45" customFormat="1" x14ac:dyDescent="0.25"/>
    <row r="44" s="45" customFormat="1" x14ac:dyDescent="0.25"/>
    <row r="45" s="45" customFormat="1" x14ac:dyDescent="0.25"/>
    <row r="46" s="45" customFormat="1" x14ac:dyDescent="0.25"/>
    <row r="47" s="45" customFormat="1" x14ac:dyDescent="0.25"/>
    <row r="48" s="45" customFormat="1" x14ac:dyDescent="0.25"/>
    <row r="49" s="45" customFormat="1" x14ac:dyDescent="0.25"/>
    <row r="50" s="45" customFormat="1" x14ac:dyDescent="0.25"/>
    <row r="51" s="45" customFormat="1" x14ac:dyDescent="0.25"/>
    <row r="52" s="45" customFormat="1" x14ac:dyDescent="0.25"/>
    <row r="53" s="45" customFormat="1" x14ac:dyDescent="0.25"/>
    <row r="54" s="45" customFormat="1" x14ac:dyDescent="0.25"/>
    <row r="55" s="45" customFormat="1" x14ac:dyDescent="0.25"/>
    <row r="56" s="45" customFormat="1" x14ac:dyDescent="0.25"/>
    <row r="57" s="45" customFormat="1" x14ac:dyDescent="0.25"/>
    <row r="58" s="45" customFormat="1" x14ac:dyDescent="0.25"/>
    <row r="59" s="45" customFormat="1" x14ac:dyDescent="0.25"/>
    <row r="60" s="45" customFormat="1" x14ac:dyDescent="0.25"/>
    <row r="61" s="45" customFormat="1" x14ac:dyDescent="0.25"/>
    <row r="62" s="45" customFormat="1" x14ac:dyDescent="0.25"/>
    <row r="63" s="45" customFormat="1" x14ac:dyDescent="0.25"/>
    <row r="64" s="45" customFormat="1" x14ac:dyDescent="0.25"/>
    <row r="65" s="45" customFormat="1" x14ac:dyDescent="0.25"/>
    <row r="66" s="45" customFormat="1" x14ac:dyDescent="0.25"/>
    <row r="67" s="45" customFormat="1" x14ac:dyDescent="0.25"/>
  </sheetData>
  <mergeCells count="33">
    <mergeCell ref="Y10:Y21"/>
    <mergeCell ref="Z10:Z21"/>
    <mergeCell ref="AA10:AA21"/>
    <mergeCell ref="Y3:AB3"/>
    <mergeCell ref="AC3:AC6"/>
    <mergeCell ref="Y4:AB4"/>
    <mergeCell ref="Y5:AB5"/>
    <mergeCell ref="Y8:Z8"/>
    <mergeCell ref="B5:D5"/>
    <mergeCell ref="E5:H5"/>
    <mergeCell ref="J5:M5"/>
    <mergeCell ref="O5:R5"/>
    <mergeCell ref="I3:I6"/>
    <mergeCell ref="J3:M3"/>
    <mergeCell ref="N3:N6"/>
    <mergeCell ref="O3:R3"/>
    <mergeCell ref="B6:B7"/>
    <mergeCell ref="X3:X6"/>
    <mergeCell ref="T4:W4"/>
    <mergeCell ref="T5:W5"/>
    <mergeCell ref="T8:U8"/>
    <mergeCell ref="B8:C8"/>
    <mergeCell ref="E8:F8"/>
    <mergeCell ref="J8:K8"/>
    <mergeCell ref="O8:P8"/>
    <mergeCell ref="T3:W3"/>
    <mergeCell ref="S3:S6"/>
    <mergeCell ref="B3:D3"/>
    <mergeCell ref="E3:H3"/>
    <mergeCell ref="B4:D4"/>
    <mergeCell ref="E4:H4"/>
    <mergeCell ref="J4:M4"/>
    <mergeCell ref="O4:R4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2022-05-05T18:05:47Z</dcterms:modified>
</cp:coreProperties>
</file>