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Arquivos\Concursos\EVP\CF\"/>
    </mc:Choice>
  </mc:AlternateContent>
  <bookViews>
    <workbookView xWindow="0" yWindow="0" windowWidth="20490" windowHeight="7755" activeTab="3"/>
  </bookViews>
  <sheets>
    <sheet name="Resumo do Contrato" sheetId="1" r:id="rId1"/>
    <sheet name="Resumo por item" sheetId="2" r:id="rId2"/>
    <sheet name="Cronograma" sheetId="3" r:id="rId3"/>
    <sheet name="Cronogramas" sheetId="4" r:id="rId4"/>
  </sheets>
  <calcPr calcId="152511" iterateDelta="1E-4"/>
</workbook>
</file>

<file path=xl/calcChain.xml><?xml version="1.0" encoding="utf-8"?>
<calcChain xmlns="http://schemas.openxmlformats.org/spreadsheetml/2006/main">
  <c r="R7" i="3" l="1"/>
  <c r="P7" i="3"/>
  <c r="T7" i="3"/>
  <c r="O7" i="3"/>
  <c r="K7" i="3"/>
  <c r="J7" i="3"/>
  <c r="H7" i="3"/>
  <c r="F7" i="3"/>
  <c r="F6" i="1"/>
  <c r="F8" i="1"/>
  <c r="F7" i="1"/>
  <c r="G8" i="1"/>
  <c r="E16" i="1" l="1"/>
  <c r="H7" i="1"/>
  <c r="G6" i="1"/>
  <c r="F4" i="1"/>
</calcChain>
</file>

<file path=xl/sharedStrings.xml><?xml version="1.0" encoding="utf-8"?>
<sst xmlns="http://schemas.openxmlformats.org/spreadsheetml/2006/main" count="93" uniqueCount="74">
  <si>
    <t>Planilha de Controle de Contratos</t>
  </si>
  <si>
    <t>https://suap.ifmg.edu.br/contratos/contrato/1209/?tab=1</t>
  </si>
  <si>
    <t>Contrato 51/2021/SLR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</si>
  <si>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</si>
  <si>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</si>
  <si>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</si>
  <si>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</si>
  <si>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</si>
  <si>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</si>
  <si>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</si>
  <si>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</si>
  <si>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Valor inicial do Contrato</t>
  </si>
  <si>
    <t>15/06/2021 a 14/06/2022</t>
  </si>
  <si>
    <t>23716.001040/2021-41</t>
  </si>
  <si>
    <t xml:space="preserve">Apólice Garantia </t>
  </si>
  <si>
    <t>Seguro 1</t>
  </si>
  <si>
    <t>Aditivo 01/2021</t>
  </si>
  <si>
    <t>Acréscimo</t>
  </si>
  <si>
    <t>23716.001894/2021-27</t>
  </si>
  <si>
    <t>Aditivo 02/2021</t>
  </si>
  <si>
    <t>Supressão</t>
  </si>
  <si>
    <t>CONTRATO 51/2021/SLR</t>
  </si>
  <si>
    <t xml:space="preserve">Item compra: 00001 - Manutenção , reforma predial - PRESTAÇÃO DE 366.500,15
SERVIÇO: Contratação de empresa especializada para a execução da obra de reforma
Ginásio, incluindo os vestiários, do campus Santa Luzia do Instituto Federal de 
Educação, Ciência e Tecnologia de Minas Gerais,IFMG.
</t>
  </si>
  <si>
    <t>Quantidade</t>
  </si>
  <si>
    <t>Valor Unitário</t>
  </si>
  <si>
    <t>Valor Total</t>
  </si>
  <si>
    <t>Valor Mensal</t>
  </si>
  <si>
    <t>Valor Anual</t>
  </si>
  <si>
    <t>Cronograma das parcelas</t>
  </si>
  <si>
    <t>Parcela nº</t>
  </si>
  <si>
    <t>Valor Parcela</t>
  </si>
  <si>
    <t>15/06 a 14/07</t>
  </si>
  <si>
    <t>JUN</t>
  </si>
  <si>
    <t>1º</t>
  </si>
  <si>
    <t>15/07 a 14/08</t>
  </si>
  <si>
    <t>JUL</t>
  </si>
  <si>
    <t>15/08 a 14/09</t>
  </si>
  <si>
    <t>AGO</t>
  </si>
  <si>
    <t>15/09 a 14/10</t>
  </si>
  <si>
    <t>SET</t>
  </si>
  <si>
    <t>15/10 a 14/11</t>
  </si>
  <si>
    <t>OUT</t>
  </si>
  <si>
    <t>15/11 a 14/12</t>
  </si>
  <si>
    <t>NOV</t>
  </si>
  <si>
    <t>15/12 a 14/01</t>
  </si>
  <si>
    <t>DEZ</t>
  </si>
  <si>
    <t>15/01 a 14/02</t>
  </si>
  <si>
    <t>JAN</t>
  </si>
  <si>
    <t>15/02 a 14/03</t>
  </si>
  <si>
    <t>FEV</t>
  </si>
  <si>
    <t>15/03 a 14/04</t>
  </si>
  <si>
    <t>MAR</t>
  </si>
  <si>
    <t>15/04 a 14/05</t>
  </si>
  <si>
    <t>ABR</t>
  </si>
  <si>
    <t>15/05 a 14/06</t>
  </si>
  <si>
    <t>MAI</t>
  </si>
  <si>
    <t>Cronograma</t>
  </si>
  <si>
    <t>Período</t>
  </si>
  <si>
    <t xml:space="preserve">Valor </t>
  </si>
  <si>
    <t>15/06/2021 a 14/07/2022</t>
  </si>
  <si>
    <t>23716.002003/2021-50</t>
  </si>
  <si>
    <t>Valor acumulado</t>
  </si>
  <si>
    <t>Aditivo 01/2021 – Acréscimo</t>
  </si>
  <si>
    <t>Aditivo 02/2021 – Supressão</t>
  </si>
  <si>
    <t>Policarbonato</t>
  </si>
  <si>
    <t>Aditivo 03/2022</t>
  </si>
  <si>
    <t>23716.000666/2022-11</t>
  </si>
  <si>
    <t>Novo valor mensal</t>
  </si>
  <si>
    <t>Novo Valor Anual</t>
  </si>
  <si>
    <t>Diferença Mensal</t>
  </si>
  <si>
    <t>Valor do Termo</t>
  </si>
  <si>
    <t xml:space="preserve">Fixação de perfil metalon; Fornecimento de chapas 
</t>
  </si>
  <si>
    <t>Aditivo 03/2022 – Acréscimo</t>
  </si>
  <si>
    <t>Telha, Postes de vôlei com rede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</si>
</sst>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164" formatCode="0.000%"/>
    <numFmt numFmtId="165" formatCode="dd/mm/yy"/>
    <numFmt numFmtId="166" formatCode="d/m/yyyy"/>
    <numFmt numFmtId="167" formatCode="0.0%"/>
  </numFmts>
  <fonts count="19" x14ac:knownFonts="1">
    <font>
      <sz val="10"/>
      <color rgb="FF000000"/>
      <name val="Arial"/>
    </font>
    <font>
      <sz val="11"/>
      <color theme="1"/>
      <name val="Arial"/>
    </font>
    <font>
      <u/>
      <sz val="11"/>
      <color rgb="FF0000FF"/>
      <name val="Arial"/>
    </font>
    <font>
      <b/>
      <sz val="11"/>
      <color rgb="FF000000"/>
      <name val="Arial"/>
    </font>
    <font>
      <b/>
      <sz val="11"/>
      <color rgb="FF00B0F0"/>
      <name val="Arial"/>
    </font>
    <font>
      <b/>
      <sz val="11"/>
      <color rgb="FFFF0000"/>
      <name val="Arial"/>
    </font>
    <font>
      <sz val="10"/>
      <color theme="1"/>
      <name val="Arial"/>
    </font>
    <font>
      <sz val="11"/>
      <color rgb="FF00B0F0"/>
      <name val="Arial"/>
    </font>
    <font>
      <sz val="11"/>
      <color theme="5"/>
      <name val="Arial"/>
    </font>
    <font>
      <b/>
      <sz val="11"/>
      <color theme="1"/>
      <name val="Arial"/>
    </font>
    <font>
      <sz val="10"/>
      <name val="Arial"/>
    </font>
    <font>
      <sz val="11"/>
      <color rgb="FF000000"/>
      <name val="Arial"/>
    </font>
    <font>
      <b/>
      <sz val="11"/>
      <color rgb="FFFFFFFF"/>
      <name val="Arial"/>
    </font>
    <font>
      <sz val="11"/>
      <color rgb="FFFFFFFF"/>
      <name val="Arial"/>
    </font>
    <font>
      <b/>
      <sz val="36"/>
      <color rgb="FF000000"/>
      <name val="Arial"/>
    </font>
    <font>
      <sz val="10"/>
      <color rgb="FF000000"/>
      <name val="Arial"/>
    </font>
    <font>
      <b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729FCF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3300"/>
      </patternFill>
    </fill>
    <fill>
      <patternFill patternType="solid">
        <fgColor rgb="FF92D050"/>
        <bgColor rgb="FF969696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79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1" fillId="0" borderId="1" xfId="0" applyFont="1" applyBorder="1"/>
    <xf numFmtId="0" fontId="1" fillId="0" borderId="1" xfId="0" applyFont="1" applyBorder="1" applyAlignment="1"/>
    <xf numFmtId="4" fontId="1" fillId="0" borderId="1" xfId="0" applyNumberFormat="1" applyFont="1" applyBorder="1" applyAlignment="1"/>
    <xf numFmtId="4" fontId="1" fillId="0" borderId="1" xfId="0" applyNumberFormat="1" applyFont="1" applyBorder="1"/>
    <xf numFmtId="0" fontId="6" fillId="0" borderId="0" xfId="0" applyFont="1" applyAlignment="1"/>
    <xf numFmtId="0" fontId="6" fillId="0" borderId="1" xfId="0" applyFont="1" applyBorder="1"/>
    <xf numFmtId="0" fontId="7" fillId="0" borderId="1" xfId="0" applyFont="1" applyBorder="1" applyAlignment="1"/>
    <xf numFmtId="0" fontId="8" fillId="0" borderId="1" xfId="0" applyFont="1" applyBorder="1" applyAlignment="1"/>
    <xf numFmtId="0" fontId="1" fillId="0" borderId="1" xfId="0" applyFont="1" applyBorder="1" applyAlignment="1">
      <alignment horizontal="center"/>
    </xf>
    <xf numFmtId="0" fontId="6" fillId="0" borderId="0" xfId="0" applyFont="1"/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" fontId="11" fillId="0" borderId="10" xfId="0" applyNumberFormat="1" applyFont="1" applyBorder="1" applyAlignment="1">
      <alignment horizontal="right"/>
    </xf>
    <xf numFmtId="4" fontId="11" fillId="0" borderId="7" xfId="0" applyNumberFormat="1" applyFont="1" applyBorder="1" applyAlignment="1">
      <alignment horizontal="right"/>
    </xf>
    <xf numFmtId="0" fontId="11" fillId="0" borderId="11" xfId="0" applyFont="1" applyBorder="1" applyAlignment="1"/>
    <xf numFmtId="0" fontId="3" fillId="0" borderId="9" xfId="0" applyFont="1" applyBorder="1" applyAlignment="1">
      <alignment horizontal="center"/>
    </xf>
    <xf numFmtId="0" fontId="13" fillId="4" borderId="0" xfId="0" applyFont="1" applyFill="1" applyAlignment="1"/>
    <xf numFmtId="4" fontId="11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/>
    <xf numFmtId="4" fontId="11" fillId="5" borderId="1" xfId="0" applyNumberFormat="1" applyFont="1" applyFill="1" applyBorder="1" applyAlignment="1">
      <alignment horizontal="right"/>
    </xf>
    <xf numFmtId="164" fontId="1" fillId="0" borderId="1" xfId="2" applyNumberFormat="1" applyFont="1" applyBorder="1"/>
    <xf numFmtId="0" fontId="16" fillId="0" borderId="12" xfId="0" applyFont="1" applyBorder="1" applyAlignment="1">
      <alignment vertical="center"/>
    </xf>
    <xf numFmtId="0" fontId="16" fillId="7" borderId="12" xfId="0" applyFont="1" applyFill="1" applyBorder="1" applyAlignment="1">
      <alignment vertical="center"/>
    </xf>
    <xf numFmtId="0" fontId="0" fillId="0" borderId="12" xfId="0" applyBorder="1"/>
    <xf numFmtId="44" fontId="0" fillId="0" borderId="12" xfId="1" applyFont="1" applyBorder="1" applyAlignment="1" applyProtection="1"/>
    <xf numFmtId="166" fontId="0" fillId="0" borderId="12" xfId="0" applyNumberFormat="1" applyBorder="1"/>
    <xf numFmtId="4" fontId="0" fillId="0" borderId="12" xfId="0" applyNumberFormat="1" applyBorder="1"/>
    <xf numFmtId="0" fontId="16" fillId="9" borderId="15" xfId="0" applyFont="1" applyFill="1" applyBorder="1" applyAlignment="1">
      <alignment vertical="center"/>
    </xf>
    <xf numFmtId="165" fontId="16" fillId="9" borderId="15" xfId="0" applyNumberFormat="1" applyFont="1" applyFill="1" applyBorder="1" applyAlignment="1">
      <alignment vertical="center"/>
    </xf>
    <xf numFmtId="4" fontId="18" fillId="0" borderId="0" xfId="0" applyNumberFormat="1" applyFont="1" applyAlignment="1"/>
    <xf numFmtId="165" fontId="16" fillId="6" borderId="14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16" fillId="6" borderId="12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/>
    </xf>
    <xf numFmtId="165" fontId="16" fillId="6" borderId="13" xfId="0" applyNumberFormat="1" applyFont="1" applyFill="1" applyBorder="1" applyAlignment="1">
      <alignment horizontal="center" vertical="center"/>
    </xf>
    <xf numFmtId="165" fontId="16" fillId="6" borderId="14" xfId="0" applyNumberFormat="1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10" fillId="0" borderId="10" xfId="0" applyFont="1" applyBorder="1"/>
    <xf numFmtId="0" fontId="10" fillId="0" borderId="9" xfId="0" applyFont="1" applyBorder="1"/>
    <xf numFmtId="0" fontId="3" fillId="2" borderId="2" xfId="0" applyFont="1" applyFill="1" applyBorder="1" applyAlignment="1">
      <alignment horizontal="center"/>
    </xf>
    <xf numFmtId="0" fontId="6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3" fillId="0" borderId="8" xfId="0" applyFont="1" applyBorder="1" applyAlignment="1">
      <alignment horizontal="center"/>
    </xf>
    <xf numFmtId="0" fontId="10" fillId="0" borderId="8" xfId="0" applyFont="1" applyBorder="1"/>
    <xf numFmtId="0" fontId="12" fillId="4" borderId="2" xfId="0" applyFont="1" applyFill="1" applyBorder="1" applyAlignment="1">
      <alignment horizontal="center"/>
    </xf>
    <xf numFmtId="167" fontId="1" fillId="0" borderId="1" xfId="2" applyNumberFormat="1" applyFont="1" applyBorder="1"/>
    <xf numFmtId="0" fontId="3" fillId="5" borderId="0" xfId="0" applyFont="1" applyFill="1" applyBorder="1" applyAlignment="1">
      <alignment horizontal="center"/>
    </xf>
    <xf numFmtId="0" fontId="11" fillId="5" borderId="0" xfId="0" applyFont="1" applyFill="1" applyBorder="1" applyAlignment="1"/>
    <xf numFmtId="0" fontId="11" fillId="5" borderId="6" xfId="0" applyFont="1" applyFill="1" applyBorder="1" applyAlignment="1"/>
    <xf numFmtId="4" fontId="0" fillId="0" borderId="15" xfId="0" applyNumberFormat="1" applyBorder="1"/>
    <xf numFmtId="0" fontId="17" fillId="8" borderId="16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2" fontId="1" fillId="0" borderId="1" xfId="1" applyNumberFormat="1" applyFont="1" applyBorder="1"/>
    <xf numFmtId="0" fontId="16" fillId="0" borderId="12" xfId="0" applyFont="1" applyBorder="1" applyAlignment="1">
      <alignment vertical="center" wrapText="1"/>
    </xf>
    <xf numFmtId="0" fontId="16" fillId="6" borderId="13" xfId="0" applyFont="1" applyFill="1" applyBorder="1" applyAlignment="1">
      <alignment horizontal="center" vertical="center" wrapText="1"/>
    </xf>
    <xf numFmtId="4" fontId="0" fillId="0" borderId="0" xfId="0" applyNumberFormat="1" applyFont="1" applyAlignment="1"/>
    <xf numFmtId="0" fontId="16" fillId="6" borderId="14" xfId="0" applyFont="1" applyFill="1" applyBorder="1" applyAlignment="1">
      <alignment horizontal="center" vertical="center" wrapText="1"/>
    </xf>
    <xf numFmtId="2" fontId="0" fillId="0" borderId="0" xfId="0" applyNumberFormat="1" applyFont="1" applyAlignment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ap.ifmg.edu.br/contratos/contrato/1209/?ta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J16"/>
  <sheetViews>
    <sheetView topLeftCell="B1" workbookViewId="0">
      <selection activeCell="E4" sqref="E4:E8"/>
    </sheetView>
  </sheetViews>
  <sheetFormatPr defaultColWidth="14.42578125" defaultRowHeight="15.75" customHeight="1" x14ac:dyDescent="0.2"/>
  <cols>
    <col min="2" max="2" width="25.140625" customWidth="1"/>
    <col min="3" max="3" width="28.85546875" customWidth="1"/>
    <col min="4" max="4" width="52.5703125" customWidth="1"/>
    <col min="7" max="7" width="20.140625" bestFit="1" customWidth="1"/>
    <col min="9" max="9" width="19.85546875" customWidth="1"/>
  </cols>
  <sheetData>
    <row r="1" spans="2:10" ht="14.25" x14ac:dyDescent="0.2">
      <c r="B1" s="1"/>
      <c r="C1" s="2" t="s">
        <v>0</v>
      </c>
      <c r="D1" s="3" t="s">
        <v>1</v>
      </c>
      <c r="E1" s="1"/>
      <c r="F1" s="1"/>
      <c r="G1" s="1"/>
      <c r="H1" s="1"/>
      <c r="I1" s="1"/>
      <c r="J1" s="1"/>
    </row>
    <row r="2" spans="2:10" ht="14.25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ht="15.75" customHeight="1" x14ac:dyDescent="0.25"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7" t="s">
        <v>8</v>
      </c>
      <c r="I3" s="5" t="s">
        <v>9</v>
      </c>
      <c r="J3" s="5" t="s">
        <v>10</v>
      </c>
    </row>
    <row r="4" spans="2:10" ht="15.75" customHeight="1" x14ac:dyDescent="0.25">
      <c r="B4" s="8" t="s">
        <v>11</v>
      </c>
      <c r="C4" s="9"/>
      <c r="D4" s="10" t="s">
        <v>12</v>
      </c>
      <c r="E4" s="11">
        <v>686585.42</v>
      </c>
      <c r="F4" s="12">
        <f>E4/12</f>
        <v>57215.451666666668</v>
      </c>
      <c r="G4" s="9"/>
      <c r="H4" s="9"/>
      <c r="I4" s="13" t="s">
        <v>13</v>
      </c>
      <c r="J4" s="9"/>
    </row>
    <row r="5" spans="2:10" ht="15.75" customHeight="1" x14ac:dyDescent="0.25">
      <c r="B5" s="8" t="s">
        <v>14</v>
      </c>
      <c r="C5" s="10" t="s">
        <v>15</v>
      </c>
      <c r="D5" s="9"/>
      <c r="E5" s="9"/>
      <c r="F5" s="9"/>
      <c r="G5" s="9"/>
      <c r="H5" s="9"/>
      <c r="I5" s="14"/>
      <c r="J5" s="9"/>
    </row>
    <row r="6" spans="2:10" ht="14.25" x14ac:dyDescent="0.2">
      <c r="B6" s="10" t="s">
        <v>16</v>
      </c>
      <c r="C6" s="15" t="s">
        <v>17</v>
      </c>
      <c r="D6" s="9"/>
      <c r="E6" s="11">
        <v>82564.070000000007</v>
      </c>
      <c r="F6" s="73">
        <f>E6/12</f>
        <v>6880.3391666666676</v>
      </c>
      <c r="G6" s="31">
        <f>E6/E4</f>
        <v>0.12025316529442177</v>
      </c>
      <c r="H6" s="9"/>
      <c r="I6" s="13" t="s">
        <v>18</v>
      </c>
      <c r="J6" s="9"/>
    </row>
    <row r="7" spans="2:10" ht="14.25" x14ac:dyDescent="0.2">
      <c r="B7" s="10" t="s">
        <v>19</v>
      </c>
      <c r="C7" s="16" t="s">
        <v>20</v>
      </c>
      <c r="D7" s="9"/>
      <c r="E7" s="11">
        <v>-15691.86</v>
      </c>
      <c r="F7" s="73">
        <f>E7/12</f>
        <v>-1307.655</v>
      </c>
      <c r="H7" s="31">
        <f>E7/(E4+E6)</f>
        <v>-2.0401573691480965E-2</v>
      </c>
      <c r="I7" s="13" t="s">
        <v>60</v>
      </c>
      <c r="J7" s="9"/>
    </row>
    <row r="8" spans="2:10" ht="14.25" x14ac:dyDescent="0.2">
      <c r="B8" s="10" t="s">
        <v>65</v>
      </c>
      <c r="C8" s="15" t="s">
        <v>17</v>
      </c>
      <c r="D8" s="9"/>
      <c r="E8" s="12">
        <v>38185.74</v>
      </c>
      <c r="F8" s="73">
        <f>E8/12</f>
        <v>3182.145</v>
      </c>
      <c r="G8" s="64">
        <f>E8/E4</f>
        <v>5.561688158190134E-2</v>
      </c>
      <c r="H8" s="9"/>
      <c r="I8" s="13" t="s">
        <v>66</v>
      </c>
      <c r="J8" s="9"/>
    </row>
    <row r="9" spans="2:10" ht="14.25" x14ac:dyDescent="0.2">
      <c r="B9" s="9"/>
      <c r="C9" s="9"/>
      <c r="D9" s="9"/>
      <c r="E9" s="9"/>
      <c r="F9" s="9"/>
      <c r="G9" s="9"/>
      <c r="H9" s="9"/>
      <c r="I9" s="9"/>
      <c r="J9" s="9"/>
    </row>
    <row r="10" spans="2:10" ht="14.25" x14ac:dyDescent="0.2">
      <c r="B10" s="9"/>
      <c r="C10" s="9"/>
      <c r="D10" s="9"/>
      <c r="E10" s="9"/>
      <c r="F10" s="9"/>
      <c r="G10" s="9"/>
      <c r="H10" s="9"/>
      <c r="I10" s="9"/>
      <c r="J10" s="9"/>
    </row>
    <row r="11" spans="2:10" ht="14.25" x14ac:dyDescent="0.2">
      <c r="B11" s="9"/>
      <c r="C11" s="9"/>
      <c r="D11" s="9"/>
      <c r="E11" s="9"/>
      <c r="F11" s="9"/>
      <c r="G11" s="9"/>
      <c r="H11" s="9"/>
      <c r="I11" s="9"/>
      <c r="J11" s="9"/>
    </row>
    <row r="12" spans="2:10" ht="14.25" x14ac:dyDescent="0.2">
      <c r="B12" s="9"/>
      <c r="C12" s="9"/>
      <c r="D12" s="9"/>
      <c r="E12" s="9"/>
      <c r="F12" s="9"/>
      <c r="G12" s="9"/>
      <c r="H12" s="9"/>
      <c r="I12" s="9"/>
      <c r="J12" s="9"/>
    </row>
    <row r="13" spans="2:10" ht="14.25" x14ac:dyDescent="0.2">
      <c r="B13" s="9"/>
      <c r="C13" s="9"/>
      <c r="D13" s="9"/>
      <c r="E13" s="9"/>
      <c r="F13" s="9"/>
      <c r="G13" s="9"/>
      <c r="H13" s="9"/>
      <c r="I13" s="9"/>
      <c r="J13" s="9"/>
    </row>
    <row r="14" spans="2:10" ht="14.25" x14ac:dyDescent="0.2">
      <c r="B14" s="9"/>
      <c r="C14" s="9"/>
      <c r="D14" s="9"/>
      <c r="E14" s="9"/>
      <c r="F14" s="9"/>
      <c r="G14" s="9"/>
      <c r="H14" s="9"/>
      <c r="I14" s="9"/>
      <c r="J14" s="9"/>
    </row>
    <row r="15" spans="2:10" ht="14.25" x14ac:dyDescent="0.2">
      <c r="B15" s="9"/>
      <c r="C15" s="9"/>
      <c r="D15" s="9"/>
      <c r="E15" s="9"/>
      <c r="F15" s="9"/>
      <c r="G15" s="9"/>
      <c r="H15" s="9"/>
      <c r="I15" s="9"/>
      <c r="J15" s="9"/>
    </row>
    <row r="16" spans="2:10" ht="14.25" x14ac:dyDescent="0.2">
      <c r="B16" s="9"/>
      <c r="C16" s="9"/>
      <c r="D16" s="9"/>
      <c r="E16" s="12">
        <f>SUM(E4:E15)</f>
        <v>791643.37</v>
      </c>
      <c r="F16" s="9"/>
      <c r="G16" s="9"/>
      <c r="H16" s="9"/>
      <c r="I16" s="9"/>
      <c r="J16" s="9"/>
    </row>
  </sheetData>
  <hyperlinks>
    <hyperlink ref="D1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G5"/>
  <sheetViews>
    <sheetView workbookViewId="0">
      <selection activeCell="B3" sqref="B3:G3"/>
    </sheetView>
  </sheetViews>
  <sheetFormatPr defaultColWidth="14.42578125" defaultRowHeight="15.75" customHeight="1" x14ac:dyDescent="0.2"/>
  <sheetData>
    <row r="2" spans="2:7" x14ac:dyDescent="0.2">
      <c r="B2" s="42" t="s">
        <v>21</v>
      </c>
      <c r="C2" s="43"/>
      <c r="D2" s="43"/>
      <c r="E2" s="43"/>
      <c r="F2" s="43"/>
      <c r="G2" s="44"/>
    </row>
    <row r="3" spans="2:7" x14ac:dyDescent="0.2">
      <c r="B3" s="45" t="s">
        <v>22</v>
      </c>
      <c r="C3" s="43"/>
      <c r="D3" s="43"/>
      <c r="E3" s="43"/>
      <c r="F3" s="43"/>
      <c r="G3" s="44"/>
    </row>
    <row r="4" spans="2:7" x14ac:dyDescent="0.2">
      <c r="B4" s="17" t="s">
        <v>23</v>
      </c>
      <c r="C4" s="46" t="s">
        <v>24</v>
      </c>
      <c r="D4" s="43"/>
      <c r="E4" s="44"/>
      <c r="F4" s="46" t="s">
        <v>25</v>
      </c>
      <c r="G4" s="44"/>
    </row>
    <row r="5" spans="2:7" x14ac:dyDescent="0.2">
      <c r="B5" s="17">
        <v>0.53380000000000005</v>
      </c>
      <c r="C5" s="47">
        <v>686587.01760000002</v>
      </c>
      <c r="D5" s="43"/>
      <c r="E5" s="44"/>
      <c r="F5" s="47">
        <v>366500.15</v>
      </c>
      <c r="G5" s="44"/>
    </row>
  </sheetData>
  <mergeCells count="6">
    <mergeCell ref="B2:G2"/>
    <mergeCell ref="B3:G3"/>
    <mergeCell ref="C4:E4"/>
    <mergeCell ref="F4:G4"/>
    <mergeCell ref="C5:E5"/>
    <mergeCell ref="F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T22"/>
  <sheetViews>
    <sheetView topLeftCell="J1" workbookViewId="0">
      <selection activeCell="T7" sqref="T7"/>
    </sheetView>
  </sheetViews>
  <sheetFormatPr defaultColWidth="14.42578125" defaultRowHeight="15.75" customHeight="1" x14ac:dyDescent="0.2"/>
  <cols>
    <col min="2" max="2" width="6.7109375" customWidth="1"/>
    <col min="6" max="6" width="17.7109375" bestFit="1" customWidth="1"/>
    <col min="7" max="7" width="16.28515625" bestFit="1" customWidth="1"/>
    <col min="8" max="8" width="16.7109375" bestFit="1" customWidth="1"/>
    <col min="9" max="9" width="16.7109375" customWidth="1"/>
    <col min="11" max="11" width="17.7109375" bestFit="1" customWidth="1"/>
    <col min="12" max="12" width="16.5703125" bestFit="1" customWidth="1"/>
    <col min="13" max="13" width="16.7109375" bestFit="1" customWidth="1"/>
    <col min="14" max="14" width="16.7109375" customWidth="1"/>
    <col min="16" max="16" width="17.7109375" bestFit="1" customWidth="1"/>
    <col min="17" max="17" width="16.5703125" bestFit="1" customWidth="1"/>
    <col min="18" max="18" width="16.7109375" bestFit="1" customWidth="1"/>
  </cols>
  <sheetData>
    <row r="3" spans="1:20" ht="15.75" customHeight="1" x14ac:dyDescent="0.25">
      <c r="A3" s="18"/>
      <c r="B3" s="18"/>
      <c r="C3" s="57" t="s">
        <v>2</v>
      </c>
      <c r="D3" s="43"/>
      <c r="E3" s="44"/>
      <c r="F3" s="48" t="s">
        <v>62</v>
      </c>
      <c r="G3" s="48"/>
      <c r="H3" s="48"/>
      <c r="I3" s="48"/>
      <c r="J3" s="48"/>
      <c r="K3" s="48" t="s">
        <v>63</v>
      </c>
      <c r="L3" s="48"/>
      <c r="M3" s="48"/>
      <c r="N3" s="48"/>
      <c r="O3" s="48"/>
      <c r="P3" s="48" t="s">
        <v>72</v>
      </c>
      <c r="Q3" s="48"/>
      <c r="R3" s="48"/>
      <c r="S3" s="48"/>
      <c r="T3" s="48"/>
    </row>
    <row r="4" spans="1:20" ht="15" customHeight="1" x14ac:dyDescent="0.25">
      <c r="A4" s="18"/>
      <c r="B4" s="18"/>
      <c r="C4" s="57" t="s">
        <v>12</v>
      </c>
      <c r="D4" s="43"/>
      <c r="E4" s="44"/>
      <c r="F4" s="75" t="s">
        <v>71</v>
      </c>
      <c r="G4" s="77"/>
      <c r="H4" s="77"/>
      <c r="I4" s="77"/>
      <c r="J4" s="38"/>
      <c r="K4" s="49" t="s">
        <v>64</v>
      </c>
      <c r="L4" s="50"/>
      <c r="M4" s="50"/>
      <c r="N4" s="50"/>
      <c r="O4" s="38"/>
      <c r="P4" s="49" t="s">
        <v>73</v>
      </c>
      <c r="Q4" s="50"/>
      <c r="R4" s="50"/>
      <c r="S4" s="50"/>
      <c r="T4" s="38"/>
    </row>
    <row r="5" spans="1:20" ht="15" x14ac:dyDescent="0.2">
      <c r="A5" s="18"/>
      <c r="B5" s="18"/>
      <c r="C5" s="58"/>
      <c r="D5" s="59"/>
      <c r="E5" s="60"/>
      <c r="F5" s="51"/>
      <c r="G5" s="52"/>
      <c r="H5" s="52"/>
      <c r="I5" s="41"/>
      <c r="J5" s="39"/>
      <c r="K5" s="51"/>
      <c r="L5" s="52"/>
      <c r="M5" s="52"/>
      <c r="N5" s="41"/>
      <c r="O5" s="39"/>
      <c r="P5" s="51"/>
      <c r="Q5" s="52"/>
      <c r="R5" s="52"/>
      <c r="S5" s="41"/>
      <c r="T5" s="39"/>
    </row>
    <row r="6" spans="1:20" ht="15.75" customHeight="1" x14ac:dyDescent="0.25">
      <c r="A6" s="18"/>
      <c r="B6" s="18"/>
      <c r="C6" s="61"/>
      <c r="D6" s="19" t="s">
        <v>26</v>
      </c>
      <c r="E6" s="20" t="s">
        <v>27</v>
      </c>
      <c r="F6" s="74" t="s">
        <v>67</v>
      </c>
      <c r="G6" s="32" t="s">
        <v>68</v>
      </c>
      <c r="H6" s="32" t="s">
        <v>69</v>
      </c>
      <c r="I6" s="32" t="s">
        <v>70</v>
      </c>
      <c r="J6" s="33" t="s">
        <v>61</v>
      </c>
      <c r="K6" s="32" t="s">
        <v>67</v>
      </c>
      <c r="L6" s="32" t="s">
        <v>68</v>
      </c>
      <c r="M6" s="32" t="s">
        <v>69</v>
      </c>
      <c r="N6" s="32" t="s">
        <v>70</v>
      </c>
      <c r="O6" s="33" t="s">
        <v>61</v>
      </c>
      <c r="P6" s="32" t="s">
        <v>67</v>
      </c>
      <c r="Q6" s="32" t="s">
        <v>68</v>
      </c>
      <c r="R6" s="32" t="s">
        <v>69</v>
      </c>
      <c r="S6" s="32" t="s">
        <v>70</v>
      </c>
      <c r="T6" s="33" t="s">
        <v>61</v>
      </c>
    </row>
    <row r="7" spans="1:20" x14ac:dyDescent="0.25">
      <c r="A7" s="18"/>
      <c r="B7" s="18"/>
      <c r="C7" s="62"/>
      <c r="D7" s="21">
        <v>57215.45</v>
      </c>
      <c r="E7" s="22">
        <v>686585.42</v>
      </c>
      <c r="F7" s="37">
        <f>G7/12</f>
        <v>64095.790833333333</v>
      </c>
      <c r="G7" s="37">
        <v>769149.49</v>
      </c>
      <c r="H7" s="37">
        <f>F7-D7</f>
        <v>6880.3408333333355</v>
      </c>
      <c r="I7" s="37">
        <v>82564.070000000007</v>
      </c>
      <c r="J7" s="37">
        <f>I7+E7</f>
        <v>769149.49</v>
      </c>
      <c r="K7" s="37">
        <f>L7/12</f>
        <v>62788.135833333334</v>
      </c>
      <c r="L7" s="37">
        <v>753457.63</v>
      </c>
      <c r="M7" s="78">
        <v>-1307.6600000000001</v>
      </c>
      <c r="N7" s="40">
        <v>-15691.86</v>
      </c>
      <c r="O7" s="37">
        <f>N7+J7</f>
        <v>753457.63</v>
      </c>
      <c r="P7" s="37">
        <f>Q7/12</f>
        <v>65970.280833333338</v>
      </c>
      <c r="Q7" s="37">
        <v>791643.37</v>
      </c>
      <c r="R7" s="78">
        <f>P7-K7</f>
        <v>3182.1450000000041</v>
      </c>
      <c r="S7" s="40">
        <v>38185.74</v>
      </c>
      <c r="T7" s="37">
        <f>S7+O7</f>
        <v>791643.37</v>
      </c>
    </row>
    <row r="8" spans="1:20" ht="15.75" customHeight="1" x14ac:dyDescent="0.25">
      <c r="A8" s="18"/>
      <c r="B8" s="18"/>
      <c r="C8" s="63" t="s">
        <v>28</v>
      </c>
      <c r="D8" s="44"/>
      <c r="E8" s="23"/>
      <c r="F8" s="69" t="s">
        <v>28</v>
      </c>
      <c r="G8" s="53"/>
      <c r="H8" s="34"/>
      <c r="I8" s="34"/>
      <c r="J8" s="34"/>
      <c r="K8" s="53" t="s">
        <v>28</v>
      </c>
      <c r="L8" s="53"/>
      <c r="M8" s="34"/>
      <c r="N8" s="34"/>
      <c r="O8" s="34"/>
      <c r="P8" s="53" t="s">
        <v>28</v>
      </c>
      <c r="Q8" s="53"/>
      <c r="R8" s="34"/>
      <c r="S8" s="34"/>
      <c r="T8" s="34"/>
    </row>
    <row r="9" spans="1:20" ht="15.75" customHeight="1" x14ac:dyDescent="0.25">
      <c r="A9" s="18"/>
      <c r="B9" s="18"/>
      <c r="C9" s="24" t="s">
        <v>29</v>
      </c>
      <c r="D9" s="20" t="s">
        <v>30</v>
      </c>
      <c r="E9" s="65"/>
      <c r="F9" s="70" t="s">
        <v>33</v>
      </c>
      <c r="G9" s="68"/>
      <c r="H9" s="35"/>
      <c r="I9" s="35"/>
      <c r="J9" s="35"/>
      <c r="K9" s="70" t="s">
        <v>33</v>
      </c>
      <c r="L9" s="37"/>
      <c r="M9" s="35"/>
      <c r="N9" s="35"/>
      <c r="O9" s="35"/>
      <c r="P9" s="70" t="s">
        <v>33</v>
      </c>
      <c r="Q9" s="37"/>
      <c r="R9" s="35"/>
      <c r="S9" s="35"/>
      <c r="T9" s="35"/>
    </row>
    <row r="10" spans="1:20" ht="14.25" customHeight="1" x14ac:dyDescent="0.2">
      <c r="A10" s="2" t="s">
        <v>31</v>
      </c>
      <c r="B10" s="25" t="s">
        <v>32</v>
      </c>
      <c r="C10" s="54" t="s">
        <v>33</v>
      </c>
      <c r="D10" s="26">
        <v>57215.45</v>
      </c>
      <c r="E10" s="66"/>
      <c r="F10" s="71"/>
      <c r="G10" s="68"/>
      <c r="H10" s="34"/>
      <c r="I10" s="34"/>
      <c r="J10" s="34"/>
      <c r="K10" s="71"/>
      <c r="L10" s="34"/>
      <c r="M10" s="34"/>
      <c r="N10" s="34"/>
      <c r="O10" s="34"/>
      <c r="P10" s="71"/>
      <c r="Q10" s="34"/>
      <c r="R10" s="34"/>
      <c r="S10" s="34"/>
      <c r="T10" s="34"/>
    </row>
    <row r="11" spans="1:20" ht="14.25" customHeight="1" x14ac:dyDescent="0.2">
      <c r="A11" s="2" t="s">
        <v>34</v>
      </c>
      <c r="B11" s="25" t="s">
        <v>35</v>
      </c>
      <c r="C11" s="55"/>
      <c r="D11" s="26">
        <v>57215.45</v>
      </c>
      <c r="E11" s="66"/>
      <c r="F11" s="71"/>
      <c r="G11" s="68"/>
      <c r="H11" s="34"/>
      <c r="I11" s="34"/>
      <c r="J11" s="34"/>
      <c r="K11" s="71"/>
      <c r="L11" s="34"/>
      <c r="M11" s="34"/>
      <c r="N11" s="34"/>
      <c r="O11" s="34"/>
      <c r="P11" s="71"/>
      <c r="Q11" s="34"/>
      <c r="R11" s="34"/>
      <c r="S11" s="34"/>
      <c r="T11" s="34"/>
    </row>
    <row r="12" spans="1:20" ht="14.25" customHeight="1" x14ac:dyDescent="0.2">
      <c r="A12" s="2" t="s">
        <v>36</v>
      </c>
      <c r="B12" s="25" t="s">
        <v>37</v>
      </c>
      <c r="C12" s="55"/>
      <c r="D12" s="26">
        <v>57215.45</v>
      </c>
      <c r="E12" s="66"/>
      <c r="F12" s="71"/>
      <c r="G12" s="68"/>
      <c r="H12" s="34"/>
      <c r="I12" s="34"/>
      <c r="J12" s="34"/>
      <c r="K12" s="71"/>
      <c r="L12" s="34"/>
      <c r="M12" s="34"/>
      <c r="N12" s="34"/>
      <c r="O12" s="34"/>
      <c r="P12" s="71"/>
      <c r="Q12" s="34"/>
      <c r="R12" s="34"/>
      <c r="S12" s="34"/>
      <c r="T12" s="34"/>
    </row>
    <row r="13" spans="1:20" ht="14.25" customHeight="1" x14ac:dyDescent="0.2">
      <c r="A13" s="2" t="s">
        <v>38</v>
      </c>
      <c r="B13" s="25" t="s">
        <v>39</v>
      </c>
      <c r="C13" s="55"/>
      <c r="D13" s="26">
        <v>57215.45</v>
      </c>
      <c r="E13" s="66"/>
      <c r="F13" s="71"/>
      <c r="G13" s="68"/>
      <c r="H13" s="34"/>
      <c r="I13" s="34"/>
      <c r="J13" s="34"/>
      <c r="K13" s="71"/>
      <c r="L13" s="34"/>
      <c r="M13" s="34"/>
      <c r="N13" s="34"/>
      <c r="O13" s="34"/>
      <c r="P13" s="71"/>
      <c r="Q13" s="34"/>
      <c r="R13" s="34"/>
      <c r="S13" s="34"/>
      <c r="T13" s="34"/>
    </row>
    <row r="14" spans="1:20" ht="14.25" customHeight="1" x14ac:dyDescent="0.2">
      <c r="A14" s="2" t="s">
        <v>40</v>
      </c>
      <c r="B14" s="25" t="s">
        <v>41</v>
      </c>
      <c r="C14" s="55"/>
      <c r="D14" s="26">
        <v>57215.45</v>
      </c>
      <c r="E14" s="66"/>
      <c r="F14" s="71"/>
      <c r="G14" s="68"/>
      <c r="H14" s="34"/>
      <c r="I14" s="34"/>
      <c r="J14" s="34"/>
      <c r="K14" s="71"/>
      <c r="L14" s="36"/>
      <c r="M14" s="34"/>
      <c r="N14" s="34"/>
      <c r="O14" s="34"/>
      <c r="P14" s="71"/>
      <c r="Q14" s="36"/>
      <c r="R14" s="34"/>
      <c r="S14" s="34"/>
      <c r="T14" s="34"/>
    </row>
    <row r="15" spans="1:20" ht="14.25" customHeight="1" x14ac:dyDescent="0.2">
      <c r="A15" s="2" t="s">
        <v>42</v>
      </c>
      <c r="B15" s="25" t="s">
        <v>43</v>
      </c>
      <c r="C15" s="55"/>
      <c r="D15" s="26">
        <v>57215.45</v>
      </c>
      <c r="E15" s="66"/>
      <c r="F15" s="71"/>
      <c r="G15" s="68"/>
      <c r="H15" s="34"/>
      <c r="I15" s="34"/>
      <c r="J15" s="34"/>
      <c r="K15" s="71"/>
      <c r="L15" s="36"/>
      <c r="M15" s="34"/>
      <c r="N15" s="34"/>
      <c r="O15" s="34"/>
      <c r="P15" s="71"/>
      <c r="Q15" s="36"/>
      <c r="R15" s="34"/>
      <c r="S15" s="34"/>
      <c r="T15" s="34"/>
    </row>
    <row r="16" spans="1:20" ht="14.25" customHeight="1" x14ac:dyDescent="0.2">
      <c r="A16" s="2" t="s">
        <v>44</v>
      </c>
      <c r="B16" s="25" t="s">
        <v>45</v>
      </c>
      <c r="C16" s="55"/>
      <c r="D16" s="26">
        <v>57215.45</v>
      </c>
      <c r="E16" s="66"/>
      <c r="F16" s="71"/>
      <c r="G16" s="68"/>
      <c r="H16" s="34"/>
      <c r="I16" s="34"/>
      <c r="J16" s="34"/>
      <c r="K16" s="71"/>
      <c r="L16" s="34"/>
      <c r="M16" s="34"/>
      <c r="N16" s="34"/>
      <c r="O16" s="34"/>
      <c r="P16" s="71"/>
      <c r="Q16" s="34"/>
      <c r="R16" s="34"/>
      <c r="S16" s="34"/>
      <c r="T16" s="34"/>
    </row>
    <row r="17" spans="1:20" ht="14.25" customHeight="1" x14ac:dyDescent="0.2">
      <c r="A17" s="2" t="s">
        <v>46</v>
      </c>
      <c r="B17" s="25" t="s">
        <v>47</v>
      </c>
      <c r="C17" s="55"/>
      <c r="D17" s="26">
        <v>57215.45</v>
      </c>
      <c r="E17" s="66"/>
      <c r="F17" s="71"/>
      <c r="G17" s="68"/>
      <c r="H17" s="34"/>
      <c r="I17" s="34"/>
      <c r="J17" s="34"/>
      <c r="K17" s="71"/>
      <c r="L17" s="34"/>
      <c r="M17" s="34"/>
      <c r="N17" s="34"/>
      <c r="O17" s="34"/>
      <c r="P17" s="71"/>
      <c r="Q17" s="34"/>
      <c r="R17" s="34"/>
      <c r="S17" s="34"/>
      <c r="T17" s="34"/>
    </row>
    <row r="18" spans="1:20" ht="14.25" customHeight="1" x14ac:dyDescent="0.2">
      <c r="A18" s="2" t="s">
        <v>48</v>
      </c>
      <c r="B18" s="25" t="s">
        <v>49</v>
      </c>
      <c r="C18" s="55"/>
      <c r="D18" s="26">
        <v>57215.45</v>
      </c>
      <c r="E18" s="66"/>
      <c r="F18" s="71"/>
      <c r="G18" s="68"/>
      <c r="H18" s="34"/>
      <c r="I18" s="34"/>
      <c r="J18" s="34"/>
      <c r="K18" s="71"/>
      <c r="L18" s="34"/>
      <c r="M18" s="34"/>
      <c r="N18" s="34"/>
      <c r="O18" s="34"/>
      <c r="P18" s="71"/>
      <c r="Q18" s="34"/>
      <c r="R18" s="34"/>
      <c r="S18" s="34"/>
      <c r="T18" s="34"/>
    </row>
    <row r="19" spans="1:20" ht="14.25" customHeight="1" x14ac:dyDescent="0.2">
      <c r="A19" s="2" t="s">
        <v>50</v>
      </c>
      <c r="B19" s="25" t="s">
        <v>51</v>
      </c>
      <c r="C19" s="55"/>
      <c r="D19" s="26">
        <v>57215.45</v>
      </c>
      <c r="E19" s="66"/>
      <c r="F19" s="71"/>
      <c r="G19" s="68"/>
      <c r="H19" s="34"/>
      <c r="I19" s="34"/>
      <c r="J19" s="34"/>
      <c r="K19" s="71"/>
      <c r="L19" s="34"/>
      <c r="M19" s="34"/>
      <c r="N19" s="34"/>
      <c r="O19" s="34"/>
      <c r="P19" s="71"/>
      <c r="Q19" s="34"/>
      <c r="R19" s="34"/>
      <c r="S19" s="34"/>
      <c r="T19" s="34"/>
    </row>
    <row r="20" spans="1:20" ht="14.25" customHeight="1" x14ac:dyDescent="0.2">
      <c r="A20" s="2" t="s">
        <v>52</v>
      </c>
      <c r="B20" s="25" t="s">
        <v>53</v>
      </c>
      <c r="C20" s="55"/>
      <c r="D20" s="26">
        <v>57215.45</v>
      </c>
      <c r="E20" s="66"/>
      <c r="F20" s="71"/>
      <c r="G20" s="68"/>
      <c r="H20" s="34"/>
      <c r="I20" s="34"/>
      <c r="J20" s="34"/>
      <c r="K20" s="71"/>
      <c r="L20" s="34"/>
      <c r="M20" s="34"/>
      <c r="N20" s="34"/>
      <c r="O20" s="34"/>
      <c r="P20" s="71"/>
      <c r="Q20" s="34"/>
      <c r="R20" s="34"/>
      <c r="S20" s="34"/>
      <c r="T20" s="34"/>
    </row>
    <row r="21" spans="1:20" ht="15" customHeight="1" x14ac:dyDescent="0.2">
      <c r="A21" s="2" t="s">
        <v>54</v>
      </c>
      <c r="B21" s="25" t="s">
        <v>55</v>
      </c>
      <c r="C21" s="56"/>
      <c r="D21" s="26">
        <v>57215.45</v>
      </c>
      <c r="E21" s="67"/>
      <c r="F21" s="72"/>
      <c r="G21" s="68"/>
      <c r="H21" s="34"/>
      <c r="I21" s="34"/>
      <c r="J21" s="34"/>
      <c r="K21" s="72"/>
      <c r="L21" s="34"/>
      <c r="M21" s="34"/>
      <c r="N21" s="34"/>
      <c r="O21" s="34"/>
      <c r="P21" s="72"/>
      <c r="Q21" s="34"/>
      <c r="R21" s="34"/>
      <c r="S21" s="34"/>
      <c r="T21" s="34"/>
    </row>
    <row r="22" spans="1:20" ht="15.75" customHeight="1" x14ac:dyDescent="0.2">
      <c r="G22" s="76"/>
    </row>
  </sheetData>
  <mergeCells count="21">
    <mergeCell ref="F4:I4"/>
    <mergeCell ref="K4:N4"/>
    <mergeCell ref="K9:K21"/>
    <mergeCell ref="P3:T3"/>
    <mergeCell ref="P4:S4"/>
    <mergeCell ref="P5:R5"/>
    <mergeCell ref="P8:Q8"/>
    <mergeCell ref="P9:P21"/>
    <mergeCell ref="K3:O3"/>
    <mergeCell ref="K5:M5"/>
    <mergeCell ref="K8:L8"/>
    <mergeCell ref="C10:C21"/>
    <mergeCell ref="F3:J3"/>
    <mergeCell ref="F8:G8"/>
    <mergeCell ref="F5:H5"/>
    <mergeCell ref="C3:E3"/>
    <mergeCell ref="C4:E4"/>
    <mergeCell ref="C5:E5"/>
    <mergeCell ref="C6:C7"/>
    <mergeCell ref="C8:D8"/>
    <mergeCell ref="F9:F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C3"/>
  <sheetViews>
    <sheetView tabSelected="1" workbookViewId="0">
      <selection activeCell="C4" sqref="C4"/>
    </sheetView>
  </sheetViews>
  <sheetFormatPr defaultColWidth="14.42578125" defaultRowHeight="15.75" customHeight="1" x14ac:dyDescent="0.2"/>
  <cols>
    <col min="2" max="2" width="24" customWidth="1"/>
  </cols>
  <sheetData>
    <row r="2" spans="1:3" x14ac:dyDescent="0.2">
      <c r="A2" s="27" t="s">
        <v>56</v>
      </c>
      <c r="B2" s="27" t="s">
        <v>57</v>
      </c>
      <c r="C2" s="27" t="s">
        <v>58</v>
      </c>
    </row>
    <row r="3" spans="1:3" x14ac:dyDescent="0.2">
      <c r="A3" s="28">
        <v>1</v>
      </c>
      <c r="B3" s="29" t="s">
        <v>59</v>
      </c>
      <c r="C3" s="30">
        <v>791643.37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 do Contrato</vt:lpstr>
      <vt:lpstr>Resumo por item</vt:lpstr>
      <vt:lpstr>Cronograma</vt:lpstr>
      <vt:lpstr>Cronogramas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Fabiana</cp:lastModifiedBy>
  <dcterms:modified xsi:type="dcterms:W3CDTF">2022-05-11T11:49:49Z</dcterms:modified>
</cp:coreProperties>
</file>