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evin\Downloads\"/>
    </mc:Choice>
  </mc:AlternateContent>
  <xr:revisionPtr revIDLastSave="0" documentId="13_ncr:1_{3124EE7D-B104-4D3D-9D37-A2ADAFAE8F1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sumo do Contrato" sheetId="2" r:id="rId1"/>
    <sheet name="Resumo por item" sheetId="1" r:id="rId2"/>
    <sheet name="Cronograma" sheetId="4" r:id="rId3"/>
  </sheet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4" i="2" l="1"/>
  <c r="C10" i="4"/>
  <c r="C7" i="4"/>
  <c r="D11" i="1"/>
  <c r="F4" i="1"/>
  <c r="F5" i="1"/>
  <c r="F6" i="1"/>
  <c r="F7" i="1"/>
  <c r="F8" i="1"/>
  <c r="F9" i="1"/>
  <c r="F10" i="1"/>
  <c r="B3" i="4"/>
  <c r="E26" i="4" l="1"/>
  <c r="B4" i="4" l="1"/>
  <c r="F22" i="4" l="1"/>
  <c r="H7" i="4" s="1"/>
  <c r="I7" i="4" s="1"/>
  <c r="G22" i="4"/>
  <c r="H20" i="2" l="1"/>
  <c r="G20" i="2"/>
  <c r="E20" i="2"/>
  <c r="F20" i="2"/>
  <c r="F11" i="1" l="1"/>
</calcChain>
</file>

<file path=xl/sharedStrings.xml><?xml version="1.0" encoding="utf-8"?>
<sst xmlns="http://schemas.openxmlformats.org/spreadsheetml/2006/main" count="58" uniqueCount="53">
  <si>
    <t>ITEM</t>
  </si>
  <si>
    <t>TOTAL</t>
  </si>
  <si>
    <t>Planilha de Controle de Contratos</t>
  </si>
  <si>
    <t>Alteração Contratual</t>
  </si>
  <si>
    <t>Tempo</t>
  </si>
  <si>
    <t>Valor Global</t>
  </si>
  <si>
    <t>Valor mensal</t>
  </si>
  <si>
    <t>Acréscimos %</t>
  </si>
  <si>
    <t>Supressões %</t>
  </si>
  <si>
    <t>Valor inicial do Contrato</t>
  </si>
  <si>
    <t xml:space="preserve">Valor total do Contrato </t>
  </si>
  <si>
    <t>DESCRIÇÃO DO SERVIÇO</t>
  </si>
  <si>
    <t>SEI Nº</t>
  </si>
  <si>
    <t>novo valor mensal</t>
  </si>
  <si>
    <t>novo valor anual</t>
  </si>
  <si>
    <t>Valor Acumulado</t>
  </si>
  <si>
    <t>Diferença</t>
  </si>
  <si>
    <t>Valor do Termo</t>
  </si>
  <si>
    <t>Valor Mensal</t>
  </si>
  <si>
    <t>Cronograma das parcelas</t>
  </si>
  <si>
    <t>Parcela nº</t>
  </si>
  <si>
    <t>Valor Parcela</t>
  </si>
  <si>
    <t>Valor Anual</t>
  </si>
  <si>
    <t>Diferença Mensal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</si>
  <si>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</si>
  <si>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</si>
  <si>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</si>
  <si>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</si>
  <si>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</si>
  <si>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</si>
  <si>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</si>
  <si>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</si>
  <si>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</si>
  <si>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</si>
  <si>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JAN</t>
  </si>
  <si>
    <t>FEV</t>
  </si>
  <si>
    <t>ultimo dia do período calculado</t>
  </si>
  <si>
    <t>entende-se do período proporcional</t>
  </si>
  <si>
    <t>d-1 do INÍCIO do período calculado</t>
  </si>
  <si>
    <t>Contrato 44/2022</t>
  </si>
  <si>
    <t>Mobilização p/ sondagem percussão mobilização, instalação e desmobilização sondagem percussão 2 1/2", conforme projeto básico.</t>
  </si>
  <si>
    <t>Perfuração sondagem percussão perfuração sondagem percussão 2 1/2"</t>
  </si>
  <si>
    <t>Mobilização sondagem rotativa mobilização e desmobilização sondagem rotativa nw</t>
  </si>
  <si>
    <t>Instalação por furo sondagem rotativa instalação por furo sondagem rotativa nw</t>
  </si>
  <si>
    <t>Perfuração sondagem rotativa perfuração em solo sondagem rotativa nw</t>
  </si>
  <si>
    <t>Perfuração com coroa de widia sondagem rotativa perfuração com coroa de widia sondagem rotativa nw</t>
  </si>
  <si>
    <t xml:space="preserve">Perfuração com coroa diamantada sond. Rotativa perfuracao com coroa diamantada sond. Rotativa nw </t>
  </si>
  <si>
    <t>Quantidade</t>
  </si>
  <si>
    <t>VALOR UNITÁRIO</t>
  </si>
  <si>
    <t xml:space="preserve">VALOR GLOBAL </t>
  </si>
  <si>
    <t>CONTRATO 44/2022</t>
  </si>
  <si>
    <t>23208.002062/2022-49</t>
  </si>
  <si>
    <t>14/07/2022 a 13/07/2023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</si>
</sst>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R$&quot;\ * #,##0.00_-;\-&quot;R$&quot;\ * #,##0.00_-;_-&quot;R$&quot;\ * &quot;-&quot;??_-;_-@_-"/>
    <numFmt numFmtId="164" formatCode="_-&quot;R$&quot;* #,##0.00_-;\-&quot;R$&quot;* #,##0.00_-;_-&quot;R$&quot;* &quot;-&quot;??_-;_-@_-"/>
    <numFmt numFmtId="165" formatCode="0.000"/>
    <numFmt numFmtId="166" formatCode="dd/mm/yy;@"/>
    <numFmt numFmtId="167" formatCode="#,##0_ ;\-#,##0\ 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9"/>
      <color rgb="FF00B0F0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16"/>
      <color rgb="FF0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thick">
        <color rgb="FF00B0F0"/>
      </right>
      <top style="thick">
        <color rgb="FF00B0F0"/>
      </top>
      <bottom style="thick">
        <color rgb="FF00B0F0"/>
      </bottom>
      <diagonal/>
    </border>
    <border>
      <left style="thick">
        <color indexed="64"/>
      </left>
      <right style="thick">
        <color rgb="FFFF0000"/>
      </right>
      <top style="thick">
        <color rgb="FF00B0F0"/>
      </top>
      <bottom style="thick">
        <color rgb="FFFF0000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7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/>
    <xf numFmtId="0" fontId="3" fillId="0" borderId="0" xfId="0" applyFont="1"/>
    <xf numFmtId="0" fontId="4" fillId="0" borderId="0" xfId="0" applyFont="1" applyBorder="1"/>
    <xf numFmtId="44" fontId="4" fillId="0" borderId="0" xfId="1" applyFont="1" applyBorder="1"/>
    <xf numFmtId="165" fontId="4" fillId="0" borderId="0" xfId="0" applyNumberFormat="1" applyFont="1" applyBorder="1"/>
    <xf numFmtId="44" fontId="4" fillId="0" borderId="0" xfId="0" applyNumberFormat="1" applyFont="1" applyBorder="1"/>
    <xf numFmtId="44" fontId="4" fillId="0" borderId="0" xfId="1" applyFont="1"/>
    <xf numFmtId="44" fontId="6" fillId="0" borderId="0" xfId="1" applyFont="1"/>
    <xf numFmtId="44" fontId="3" fillId="0" borderId="0" xfId="1" applyFont="1"/>
    <xf numFmtId="164" fontId="4" fillId="0" borderId="0" xfId="0" applyNumberFormat="1" applyFont="1" applyBorder="1"/>
    <xf numFmtId="164" fontId="4" fillId="0" borderId="0" xfId="0" applyNumberFormat="1" applyFont="1"/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4" fillId="0" borderId="0" xfId="0" applyNumberFormat="1" applyFont="1"/>
    <xf numFmtId="10" fontId="4" fillId="0" borderId="0" xfId="2" applyNumberFormat="1" applyFont="1"/>
    <xf numFmtId="164" fontId="6" fillId="0" borderId="0" xfId="0" applyNumberFormat="1" applyFont="1"/>
    <xf numFmtId="0" fontId="7" fillId="3" borderId="1" xfId="0" applyFont="1" applyFill="1" applyBorder="1" applyAlignment="1">
      <alignment horizontal="left" vertical="center"/>
    </xf>
    <xf numFmtId="44" fontId="4" fillId="0" borderId="1" xfId="1" applyFont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44" fontId="4" fillId="0" borderId="1" xfId="1" applyFont="1" applyBorder="1" applyAlignment="1">
      <alignment vertical="center"/>
    </xf>
    <xf numFmtId="10" fontId="6" fillId="0" borderId="1" xfId="2" applyNumberFormat="1" applyFont="1" applyBorder="1" applyAlignment="1">
      <alignment horizontal="center" vertical="center"/>
    </xf>
    <xf numFmtId="10" fontId="3" fillId="0" borderId="1" xfId="2" applyNumberFormat="1" applyFont="1" applyBorder="1" applyAlignment="1">
      <alignment horizontal="center" vertical="center"/>
    </xf>
    <xf numFmtId="0" fontId="7" fillId="3" borderId="1" xfId="0" applyFont="1" applyFill="1" applyBorder="1" applyAlignment="1">
      <alignment vertical="center"/>
    </xf>
    <xf numFmtId="14" fontId="4" fillId="0" borderId="1" xfId="0" applyNumberFormat="1" applyFont="1" applyBorder="1" applyAlignment="1">
      <alignment vertical="center"/>
    </xf>
    <xf numFmtId="14" fontId="4" fillId="0" borderId="1" xfId="0" applyNumberFormat="1" applyFont="1" applyBorder="1" applyAlignment="1">
      <alignment vertical="center" wrapText="1"/>
    </xf>
    <xf numFmtId="0" fontId="7" fillId="2" borderId="1" xfId="0" applyFont="1" applyFill="1" applyBorder="1" applyAlignment="1">
      <alignment vertical="center"/>
    </xf>
    <xf numFmtId="44" fontId="4" fillId="2" borderId="1" xfId="1" applyFont="1" applyFill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44" fontId="4" fillId="2" borderId="1" xfId="1" applyNumberFormat="1" applyFont="1" applyFill="1" applyBorder="1" applyAlignment="1">
      <alignment vertical="center"/>
    </xf>
    <xf numFmtId="10" fontId="6" fillId="2" borderId="1" xfId="2" applyNumberFormat="1" applyFont="1" applyFill="1" applyBorder="1" applyAlignment="1">
      <alignment horizontal="center" vertical="center"/>
    </xf>
    <xf numFmtId="10" fontId="3" fillId="2" borderId="1" xfId="1" applyNumberFormat="1" applyFont="1" applyFill="1" applyBorder="1" applyAlignment="1">
      <alignment horizontal="center" vertical="center"/>
    </xf>
    <xf numFmtId="44" fontId="0" fillId="0" borderId="0" xfId="1" applyFont="1" applyFill="1" applyBorder="1"/>
    <xf numFmtId="0" fontId="8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166" fontId="0" fillId="0" borderId="0" xfId="0" applyNumberFormat="1" applyFill="1" applyBorder="1"/>
    <xf numFmtId="0" fontId="0" fillId="0" borderId="0" xfId="0" applyNumberFormat="1" applyBorder="1"/>
    <xf numFmtId="0" fontId="0" fillId="0" borderId="0" xfId="0" applyBorder="1"/>
    <xf numFmtId="0" fontId="2" fillId="0" borderId="1" xfId="0" applyFont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44" fontId="0" fillId="0" borderId="3" xfId="1" applyFont="1" applyBorder="1"/>
    <xf numFmtId="44" fontId="0" fillId="0" borderId="1" xfId="1" applyFont="1" applyBorder="1"/>
    <xf numFmtId="0" fontId="11" fillId="7" borderId="1" xfId="0" applyFont="1" applyFill="1" applyBorder="1" applyAlignment="1">
      <alignment horizontal="center"/>
    </xf>
    <xf numFmtId="44" fontId="2" fillId="0" borderId="1" xfId="1" applyFont="1" applyBorder="1" applyAlignment="1">
      <alignment horizontal="center" vertical="center"/>
    </xf>
    <xf numFmtId="44" fontId="2" fillId="0" borderId="1" xfId="1" applyFont="1" applyFill="1" applyBorder="1" applyAlignment="1">
      <alignment horizontal="center" vertical="center" wrapText="1"/>
    </xf>
    <xf numFmtId="44" fontId="2" fillId="0" borderId="1" xfId="1" applyFont="1" applyBorder="1" applyAlignment="1">
      <alignment horizontal="center" vertical="center" wrapText="1"/>
    </xf>
    <xf numFmtId="44" fontId="0" fillId="0" borderId="0" xfId="1" applyFont="1" applyBorder="1"/>
    <xf numFmtId="164" fontId="0" fillId="0" borderId="0" xfId="0" applyNumberFormat="1" applyBorder="1"/>
    <xf numFmtId="0" fontId="0" fillId="0" borderId="0" xfId="0" applyFill="1" applyBorder="1"/>
    <xf numFmtId="44" fontId="0" fillId="0" borderId="0" xfId="0" applyNumberFormat="1" applyBorder="1"/>
    <xf numFmtId="0" fontId="0" fillId="0" borderId="0" xfId="0" applyNumberFormat="1" applyFill="1" applyBorder="1"/>
    <xf numFmtId="0" fontId="2" fillId="0" borderId="0" xfId="0" applyFont="1" applyFill="1" applyBorder="1"/>
    <xf numFmtId="164" fontId="0" fillId="0" borderId="1" xfId="0" applyNumberFormat="1" applyBorder="1" applyAlignment="1">
      <alignment vertical="center"/>
    </xf>
    <xf numFmtId="0" fontId="12" fillId="0" borderId="0" xfId="0" applyFont="1" applyFill="1" applyBorder="1"/>
    <xf numFmtId="0" fontId="13" fillId="0" borderId="0" xfId="0" applyFont="1" applyFill="1" applyBorder="1"/>
    <xf numFmtId="0" fontId="2" fillId="0" borderId="6" xfId="0" applyFont="1" applyBorder="1" applyAlignment="1">
      <alignment horizontal="center" vertical="center" wrapText="1"/>
    </xf>
    <xf numFmtId="44" fontId="0" fillId="0" borderId="6" xfId="1" applyFont="1" applyBorder="1"/>
    <xf numFmtId="0" fontId="0" fillId="0" borderId="7" xfId="0" applyBorder="1" applyAlignment="1"/>
    <xf numFmtId="44" fontId="2" fillId="0" borderId="7" xfId="1" applyFont="1" applyBorder="1" applyAlignment="1">
      <alignment horizontal="center" vertical="center"/>
    </xf>
    <xf numFmtId="0" fontId="0" fillId="0" borderId="7" xfId="0" applyBorder="1"/>
    <xf numFmtId="0" fontId="0" fillId="0" borderId="7" xfId="0" applyFill="1" applyBorder="1"/>
    <xf numFmtId="0" fontId="2" fillId="0" borderId="8" xfId="0" applyFont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44" fontId="0" fillId="0" borderId="8" xfId="1" applyFont="1" applyBorder="1"/>
    <xf numFmtId="164" fontId="0" fillId="4" borderId="6" xfId="0" applyNumberFormat="1" applyFill="1" applyBorder="1"/>
    <xf numFmtId="44" fontId="0" fillId="0" borderId="7" xfId="0" applyNumberFormat="1" applyBorder="1" applyAlignment="1"/>
    <xf numFmtId="44" fontId="2" fillId="0" borderId="8" xfId="1" applyFont="1" applyBorder="1" applyAlignment="1">
      <alignment horizontal="center" vertical="center"/>
    </xf>
    <xf numFmtId="44" fontId="2" fillId="0" borderId="7" xfId="1" applyFont="1" applyBorder="1" applyAlignment="1">
      <alignment horizontal="center" vertical="center" wrapText="1"/>
    </xf>
    <xf numFmtId="164" fontId="0" fillId="0" borderId="7" xfId="0" applyNumberFormat="1" applyBorder="1"/>
    <xf numFmtId="14" fontId="0" fillId="0" borderId="7" xfId="0" applyNumberFormat="1" applyBorder="1"/>
    <xf numFmtId="0" fontId="0" fillId="0" borderId="12" xfId="0" applyBorder="1"/>
    <xf numFmtId="0" fontId="0" fillId="0" borderId="12" xfId="0" applyFill="1" applyBorder="1"/>
    <xf numFmtId="166" fontId="0" fillId="0" borderId="13" xfId="0" applyNumberFormat="1" applyFill="1" applyBorder="1" applyAlignment="1">
      <alignment horizontal="center"/>
    </xf>
    <xf numFmtId="166" fontId="0" fillId="0" borderId="14" xfId="0" applyNumberFormat="1" applyFill="1" applyBorder="1" applyAlignment="1">
      <alignment horizontal="center"/>
    </xf>
    <xf numFmtId="0" fontId="0" fillId="0" borderId="12" xfId="0" applyNumberFormat="1" applyBorder="1" applyAlignment="1">
      <alignment horizontal="center" vertical="center"/>
    </xf>
    <xf numFmtId="44" fontId="0" fillId="5" borderId="15" xfId="1" applyNumberFormat="1" applyFont="1" applyFill="1" applyBorder="1"/>
    <xf numFmtId="44" fontId="0" fillId="0" borderId="16" xfId="0" applyNumberFormat="1" applyBorder="1" applyAlignment="1"/>
    <xf numFmtId="44" fontId="0" fillId="0" borderId="16" xfId="1" applyFont="1" applyFill="1" applyBorder="1"/>
    <xf numFmtId="0" fontId="15" fillId="0" borderId="0" xfId="0" applyNumberFormat="1" applyFont="1" applyBorder="1" applyAlignment="1">
      <alignment horizontal="right" vertical="center"/>
    </xf>
    <xf numFmtId="0" fontId="15" fillId="0" borderId="0" xfId="0" applyFont="1" applyBorder="1" applyAlignment="1">
      <alignment horizontal="right" vertical="center"/>
    </xf>
    <xf numFmtId="44" fontId="15" fillId="0" borderId="0" xfId="1" applyFont="1" applyBorder="1" applyAlignment="1">
      <alignment horizontal="right" vertical="center"/>
    </xf>
    <xf numFmtId="164" fontId="16" fillId="7" borderId="0" xfId="0" applyNumberFormat="1" applyFont="1" applyFill="1" applyBorder="1" applyAlignment="1">
      <alignment horizontal="right" vertical="center"/>
    </xf>
    <xf numFmtId="0" fontId="15" fillId="0" borderId="0" xfId="0" applyFont="1" applyFill="1" applyBorder="1" applyAlignment="1">
      <alignment horizontal="right" vertical="center"/>
    </xf>
    <xf numFmtId="16" fontId="0" fillId="0" borderId="0" xfId="0" applyNumberFormat="1" applyFill="1" applyBorder="1"/>
    <xf numFmtId="0" fontId="17" fillId="0" borderId="0" xfId="0" applyFont="1" applyAlignment="1">
      <alignment horizontal="justify" vertical="center" readingOrder="1"/>
    </xf>
    <xf numFmtId="0" fontId="0" fillId="0" borderId="17" xfId="0" applyBorder="1" applyAlignment="1">
      <alignment vertical="center" wrapText="1"/>
    </xf>
    <xf numFmtId="4" fontId="0" fillId="0" borderId="17" xfId="0" applyNumberFormat="1" applyBorder="1" applyAlignment="1">
      <alignment horizontal="right" vertical="center" wrapText="1"/>
    </xf>
    <xf numFmtId="0" fontId="0" fillId="0" borderId="17" xfId="0" applyBorder="1" applyAlignment="1">
      <alignment horizontal="right" vertical="center" wrapText="1"/>
    </xf>
    <xf numFmtId="0" fontId="0" fillId="0" borderId="2" xfId="0" applyBorder="1" applyAlignment="1">
      <alignment horizontal="center" vertical="center"/>
    </xf>
    <xf numFmtId="44" fontId="0" fillId="0" borderId="2" xfId="1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44" fontId="2" fillId="5" borderId="15" xfId="1" applyFont="1" applyFill="1" applyBorder="1" applyAlignment="1">
      <alignment horizontal="center" vertical="center" wrapText="1"/>
    </xf>
    <xf numFmtId="167" fontId="14" fillId="0" borderId="3" xfId="1" applyNumberFormat="1" applyFont="1" applyFill="1" applyBorder="1" applyAlignment="1">
      <alignment horizontal="center" vertical="center"/>
    </xf>
    <xf numFmtId="167" fontId="14" fillId="0" borderId="4" xfId="1" applyNumberFormat="1" applyFont="1" applyFill="1" applyBorder="1" applyAlignment="1">
      <alignment horizontal="center" vertical="center"/>
    </xf>
    <xf numFmtId="167" fontId="14" fillId="0" borderId="5" xfId="1" applyNumberFormat="1" applyFont="1" applyFill="1" applyBorder="1" applyAlignment="1">
      <alignment horizontal="center" vertical="center"/>
    </xf>
    <xf numFmtId="44" fontId="14" fillId="0" borderId="9" xfId="1" applyFont="1" applyFill="1" applyBorder="1" applyAlignment="1">
      <alignment horizontal="center" vertical="center"/>
    </xf>
    <xf numFmtId="44" fontId="14" fillId="0" borderId="10" xfId="1" applyFont="1" applyFill="1" applyBorder="1" applyAlignment="1">
      <alignment horizontal="center" vertical="center"/>
    </xf>
    <xf numFmtId="44" fontId="14" fillId="0" borderId="11" xfId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11" fillId="7" borderId="1" xfId="0" applyFont="1" applyFill="1" applyBorder="1" applyAlignment="1">
      <alignment horizontal="center"/>
    </xf>
    <xf numFmtId="0" fontId="11" fillId="7" borderId="8" xfId="0" applyFont="1" applyFill="1" applyBorder="1" applyAlignment="1">
      <alignment horizontal="center"/>
    </xf>
    <xf numFmtId="14" fontId="2" fillId="2" borderId="1" xfId="0" applyNumberFormat="1" applyFont="1" applyFill="1" applyBorder="1" applyAlignment="1">
      <alignment horizontal="center"/>
    </xf>
    <xf numFmtId="14" fontId="2" fillId="2" borderId="6" xfId="0" applyNumberFormat="1" applyFont="1" applyFill="1" applyBorder="1" applyAlignment="1">
      <alignment horizontal="center"/>
    </xf>
    <xf numFmtId="0" fontId="2" fillId="6" borderId="8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6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44" fontId="0" fillId="0" borderId="3" xfId="1" applyFont="1" applyBorder="1" applyAlignment="1">
      <alignment horizontal="center" vertical="center"/>
    </xf>
    <xf numFmtId="44" fontId="0" fillId="0" borderId="4" xfId="1" applyFont="1" applyBorder="1" applyAlignment="1">
      <alignment horizontal="center" vertical="center"/>
    </xf>
    <xf numFmtId="44" fontId="0" fillId="0" borderId="5" xfId="1" applyFont="1" applyBorder="1" applyAlignment="1">
      <alignment horizontal="center" vertical="center"/>
    </xf>
  </cellXfs>
  <cellStyles count="3">
    <cellStyle name="Moeda" xfId="1" builtinId="4"/>
    <cellStyle name="Normal" xfId="0" builtinId="0"/>
    <cellStyle name="Porcentagem" xfId="2" builtinId="5"/>
  </cellStyles>
  <dxfs count="10"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26"/>
  <sheetViews>
    <sheetView showGridLines="0" tabSelected="1" workbookViewId="0">
      <selection activeCell="B4" sqref="B4"/>
    </sheetView>
  </sheetViews>
  <sheetFormatPr defaultColWidth="9.109375" defaultRowHeight="14.4" x14ac:dyDescent="0.3"/>
  <cols>
    <col min="1" max="1" width="4.5546875" style="1" customWidth="1"/>
    <col min="2" max="2" width="35.6640625" style="1" bestFit="1" customWidth="1"/>
    <col min="3" max="3" width="40.33203125" style="1" bestFit="1" customWidth="1"/>
    <col min="4" max="4" width="24.5546875" style="1" bestFit="1" customWidth="1"/>
    <col min="5" max="5" width="21" style="1" customWidth="1"/>
    <col min="6" max="6" width="20.5546875" style="1" customWidth="1"/>
    <col min="7" max="7" width="14.33203125" style="3" bestFit="1" customWidth="1"/>
    <col min="8" max="8" width="14.109375" style="4" bestFit="1" customWidth="1"/>
    <col min="9" max="9" width="20.44140625" style="1" bestFit="1" customWidth="1"/>
    <col min="10" max="10" width="17" style="5" bestFit="1" customWidth="1"/>
    <col min="11" max="11" width="13.6640625" style="5" bestFit="1" customWidth="1"/>
    <col min="12" max="12" width="9.109375" style="1"/>
    <col min="13" max="13" width="17" style="1" bestFit="1" customWidth="1"/>
    <col min="14" max="16384" width="9.109375" style="1"/>
  </cols>
  <sheetData>
    <row r="1" spans="2:11" ht="18" x14ac:dyDescent="0.35">
      <c r="C1" s="2" t="s">
        <v>2</v>
      </c>
    </row>
    <row r="3" spans="2:11" ht="15.6" x14ac:dyDescent="0.3">
      <c r="B3" s="38" t="s">
        <v>39</v>
      </c>
      <c r="C3" s="35" t="s">
        <v>3</v>
      </c>
      <c r="D3" s="35" t="s">
        <v>4</v>
      </c>
      <c r="E3" s="35" t="s">
        <v>5</v>
      </c>
      <c r="F3" s="35" t="s">
        <v>6</v>
      </c>
      <c r="G3" s="36" t="s">
        <v>7</v>
      </c>
      <c r="H3" s="37" t="s">
        <v>8</v>
      </c>
      <c r="I3" s="35" t="s">
        <v>12</v>
      </c>
      <c r="J3" s="94"/>
      <c r="K3" s="94"/>
    </row>
    <row r="4" spans="2:11" x14ac:dyDescent="0.3">
      <c r="B4" s="25" t="s">
        <v>9</v>
      </c>
      <c r="C4" s="22"/>
      <c r="D4" s="26" t="s">
        <v>52</v>
      </c>
      <c r="E4" s="22">
        <v>221000</v>
      </c>
      <c r="F4" s="22">
        <f>E4/12</f>
        <v>18416.666666666668</v>
      </c>
      <c r="G4" s="23"/>
      <c r="H4" s="24"/>
      <c r="I4" s="26" t="s">
        <v>51</v>
      </c>
      <c r="J4" s="6"/>
    </row>
    <row r="5" spans="2:11" x14ac:dyDescent="0.3">
      <c r="B5" s="25"/>
      <c r="C5" s="22"/>
      <c r="D5" s="21"/>
      <c r="E5" s="22"/>
      <c r="F5" s="22"/>
      <c r="G5" s="23"/>
      <c r="H5" s="24"/>
      <c r="I5" s="21"/>
      <c r="J5" s="6"/>
    </row>
    <row r="6" spans="2:11" x14ac:dyDescent="0.3">
      <c r="B6" s="25"/>
      <c r="C6" s="22"/>
      <c r="D6" s="21"/>
      <c r="E6" s="22"/>
      <c r="F6" s="22"/>
      <c r="G6" s="23"/>
      <c r="H6" s="24"/>
      <c r="I6" s="21"/>
      <c r="J6" s="6"/>
    </row>
    <row r="7" spans="2:11" x14ac:dyDescent="0.3">
      <c r="B7" s="25"/>
      <c r="C7" s="22"/>
      <c r="D7" s="26"/>
      <c r="E7" s="22"/>
      <c r="F7" s="22"/>
      <c r="G7" s="23"/>
      <c r="H7" s="24"/>
      <c r="I7" s="26"/>
      <c r="J7" s="6"/>
    </row>
    <row r="8" spans="2:11" x14ac:dyDescent="0.3">
      <c r="B8" s="25"/>
      <c r="C8" s="22"/>
      <c r="D8" s="26"/>
      <c r="E8" s="22"/>
      <c r="F8" s="22"/>
      <c r="G8" s="23"/>
      <c r="H8" s="24"/>
      <c r="I8" s="27"/>
      <c r="J8" s="6"/>
    </row>
    <row r="9" spans="2:11" x14ac:dyDescent="0.3">
      <c r="B9" s="25"/>
      <c r="C9" s="22"/>
      <c r="D9" s="26"/>
      <c r="E9" s="22"/>
      <c r="F9" s="22"/>
      <c r="G9" s="23"/>
      <c r="H9" s="24"/>
      <c r="I9" s="26"/>
      <c r="J9" s="6"/>
    </row>
    <row r="10" spans="2:11" x14ac:dyDescent="0.3">
      <c r="B10" s="25"/>
      <c r="C10" s="22"/>
      <c r="D10" s="21"/>
      <c r="E10" s="22"/>
      <c r="F10" s="22"/>
      <c r="G10" s="23"/>
      <c r="H10" s="24"/>
      <c r="I10" s="21"/>
      <c r="J10" s="6"/>
    </row>
    <row r="11" spans="2:11" x14ac:dyDescent="0.3">
      <c r="B11" s="25"/>
      <c r="C11" s="22"/>
      <c r="D11" s="21"/>
      <c r="E11" s="22"/>
      <c r="F11" s="22"/>
      <c r="G11" s="23"/>
      <c r="H11" s="24"/>
      <c r="I11" s="21"/>
      <c r="J11" s="6"/>
    </row>
    <row r="12" spans="2:11" x14ac:dyDescent="0.3">
      <c r="B12" s="25"/>
      <c r="C12" s="22"/>
      <c r="D12" s="21"/>
      <c r="E12" s="22"/>
      <c r="F12" s="22"/>
      <c r="G12" s="23"/>
      <c r="H12" s="24"/>
      <c r="I12" s="21"/>
      <c r="J12" s="6"/>
      <c r="K12" s="7"/>
    </row>
    <row r="13" spans="2:11" x14ac:dyDescent="0.3">
      <c r="B13" s="25"/>
      <c r="C13" s="22"/>
      <c r="D13" s="21"/>
      <c r="E13" s="22"/>
      <c r="F13" s="22"/>
      <c r="G13" s="23"/>
      <c r="H13" s="24"/>
      <c r="I13" s="21"/>
      <c r="J13" s="6"/>
      <c r="K13" s="7"/>
    </row>
    <row r="14" spans="2:11" x14ac:dyDescent="0.3">
      <c r="B14" s="25"/>
      <c r="C14" s="22"/>
      <c r="D14" s="21"/>
      <c r="E14" s="22"/>
      <c r="F14" s="22"/>
      <c r="G14" s="23"/>
      <c r="H14" s="24"/>
      <c r="I14" s="21"/>
      <c r="J14" s="6"/>
      <c r="K14" s="7"/>
    </row>
    <row r="15" spans="2:11" x14ac:dyDescent="0.3">
      <c r="B15" s="25"/>
      <c r="C15" s="22"/>
      <c r="D15" s="21"/>
      <c r="E15" s="22"/>
      <c r="F15" s="22"/>
      <c r="G15" s="23"/>
      <c r="H15" s="24"/>
      <c r="I15" s="21"/>
      <c r="J15" s="6"/>
      <c r="K15" s="7"/>
    </row>
    <row r="16" spans="2:11" x14ac:dyDescent="0.3">
      <c r="B16" s="25"/>
      <c r="C16" s="22"/>
      <c r="D16" s="21"/>
      <c r="E16" s="22"/>
      <c r="F16" s="22"/>
      <c r="G16" s="23"/>
      <c r="H16" s="24"/>
      <c r="I16" s="21"/>
      <c r="J16" s="6"/>
      <c r="K16" s="7"/>
    </row>
    <row r="17" spans="2:11" x14ac:dyDescent="0.3">
      <c r="B17" s="25"/>
      <c r="C17" s="22"/>
      <c r="D17" s="21"/>
      <c r="E17" s="22"/>
      <c r="F17" s="22"/>
      <c r="G17" s="23"/>
      <c r="H17" s="24"/>
      <c r="I17" s="21"/>
      <c r="J17" s="6"/>
      <c r="K17" s="7"/>
    </row>
    <row r="18" spans="2:11" x14ac:dyDescent="0.3">
      <c r="B18" s="25"/>
      <c r="C18" s="22"/>
      <c r="D18" s="21"/>
      <c r="E18" s="22"/>
      <c r="F18" s="22"/>
      <c r="G18" s="23"/>
      <c r="H18" s="24"/>
      <c r="I18" s="21"/>
      <c r="J18" s="6"/>
      <c r="K18" s="7"/>
    </row>
    <row r="19" spans="2:11" x14ac:dyDescent="0.3">
      <c r="B19" s="19"/>
      <c r="C19" s="20"/>
      <c r="D19" s="21"/>
      <c r="E19" s="22"/>
      <c r="F19" s="22"/>
      <c r="G19" s="23"/>
      <c r="H19" s="24"/>
      <c r="I19" s="21"/>
      <c r="J19" s="6"/>
      <c r="K19" s="7"/>
    </row>
    <row r="20" spans="2:11" x14ac:dyDescent="0.3">
      <c r="B20" s="28" t="s">
        <v>10</v>
      </c>
      <c r="C20" s="29"/>
      <c r="D20" s="30"/>
      <c r="E20" s="31">
        <f>SUM(E4:E19)</f>
        <v>221000</v>
      </c>
      <c r="F20" s="31">
        <f>SUM(F4:F19)</f>
        <v>18416.666666666668</v>
      </c>
      <c r="G20" s="32">
        <f>SUM(G4:G19)</f>
        <v>0</v>
      </c>
      <c r="H20" s="33">
        <f>SUM(H4:H19)</f>
        <v>0</v>
      </c>
      <c r="I20" s="30"/>
      <c r="J20" s="8"/>
    </row>
    <row r="21" spans="2:11" x14ac:dyDescent="0.3">
      <c r="C21" s="9"/>
      <c r="E21" s="9"/>
      <c r="F21" s="9"/>
      <c r="G21" s="10"/>
      <c r="H21" s="11"/>
    </row>
    <row r="22" spans="2:11" x14ac:dyDescent="0.3">
      <c r="E22" s="9"/>
      <c r="F22" s="13"/>
      <c r="G22" s="18"/>
    </row>
    <row r="23" spans="2:11" x14ac:dyDescent="0.3">
      <c r="E23" s="17"/>
      <c r="G23" s="18"/>
      <c r="J23" s="12"/>
    </row>
    <row r="24" spans="2:11" x14ac:dyDescent="0.3">
      <c r="E24" s="16"/>
      <c r="G24" s="18"/>
    </row>
    <row r="25" spans="2:11" x14ac:dyDescent="0.3">
      <c r="E25" s="13"/>
      <c r="G25" s="18"/>
    </row>
    <row r="26" spans="2:11" x14ac:dyDescent="0.3">
      <c r="G26" s="18"/>
    </row>
  </sheetData>
  <mergeCells count="1">
    <mergeCell ref="J3:K3"/>
  </mergeCells>
  <conditionalFormatting sqref="C1:C9 C11:C13 C20:C1048576">
    <cfRule type="containsText" dxfId="9" priority="11" operator="containsText" text="acréscimo">
      <formula>NOT(ISERROR(SEARCH("acréscimo",C1)))</formula>
    </cfRule>
    <cfRule type="containsText" dxfId="8" priority="12" operator="containsText" text="supressão">
      <formula>NOT(ISERROR(SEARCH("supressão",C1)))</formula>
    </cfRule>
  </conditionalFormatting>
  <conditionalFormatting sqref="C10">
    <cfRule type="containsText" dxfId="7" priority="9" operator="containsText" text="acréscimo">
      <formula>NOT(ISERROR(SEARCH("acréscimo",C10)))</formula>
    </cfRule>
    <cfRule type="containsText" dxfId="6" priority="10" operator="containsText" text="supressão">
      <formula>NOT(ISERROR(SEARCH("supressão",C10)))</formula>
    </cfRule>
  </conditionalFormatting>
  <conditionalFormatting sqref="C14">
    <cfRule type="containsText" dxfId="5" priority="5" operator="containsText" text="acréscimo">
      <formula>NOT(ISERROR(SEARCH("acréscimo",C14)))</formula>
    </cfRule>
    <cfRule type="containsText" dxfId="4" priority="6" operator="containsText" text="supressão">
      <formula>NOT(ISERROR(SEARCH("supressão",C14)))</formula>
    </cfRule>
  </conditionalFormatting>
  <conditionalFormatting sqref="C15">
    <cfRule type="containsText" dxfId="3" priority="3" operator="containsText" text="acréscimo">
      <formula>NOT(ISERROR(SEARCH("acréscimo",C15)))</formula>
    </cfRule>
    <cfRule type="containsText" dxfId="2" priority="4" operator="containsText" text="supressão">
      <formula>NOT(ISERROR(SEARCH("supressão",C15)))</formula>
    </cfRule>
  </conditionalFormatting>
  <conditionalFormatting sqref="C16:C19">
    <cfRule type="containsText" dxfId="1" priority="1" operator="containsText" text="acréscimo">
      <formula>NOT(ISERROR(SEARCH("acréscimo",C16)))</formula>
    </cfRule>
    <cfRule type="containsText" dxfId="0" priority="2" operator="containsText" text="supressão">
      <formula>NOT(ISERROR(SEARCH("supressão",C16)))</formula>
    </cfRule>
  </conditionalFormatting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F11"/>
  <sheetViews>
    <sheetView showGridLines="0" zoomScale="90" zoomScaleNormal="90" workbookViewId="0">
      <selection activeCell="K9" sqref="K9"/>
    </sheetView>
  </sheetViews>
  <sheetFormatPr defaultRowHeight="14.4" x14ac:dyDescent="0.3"/>
  <cols>
    <col min="2" max="2" width="5.5546875" bestFit="1" customWidth="1"/>
    <col min="3" max="3" width="44.5546875" bestFit="1" customWidth="1"/>
    <col min="4" max="4" width="11.33203125" bestFit="1" customWidth="1"/>
    <col min="5" max="5" width="16.6640625" bestFit="1" customWidth="1"/>
    <col min="6" max="6" width="15" bestFit="1" customWidth="1"/>
    <col min="7" max="7" width="15.88671875" customWidth="1"/>
  </cols>
  <sheetData>
    <row r="1" spans="2:6" ht="15" thickBot="1" x14ac:dyDescent="0.35"/>
    <row r="2" spans="2:6" ht="15" thickBot="1" x14ac:dyDescent="0.35">
      <c r="B2" s="95" t="s">
        <v>50</v>
      </c>
      <c r="C2" s="95"/>
      <c r="D2" s="95"/>
      <c r="E2" s="95"/>
      <c r="F2" s="95"/>
    </row>
    <row r="3" spans="2:6" ht="15" thickBot="1" x14ac:dyDescent="0.35">
      <c r="B3" s="14" t="s">
        <v>0</v>
      </c>
      <c r="C3" s="15" t="s">
        <v>11</v>
      </c>
      <c r="D3" s="15" t="s">
        <v>47</v>
      </c>
      <c r="E3" s="15" t="s">
        <v>48</v>
      </c>
      <c r="F3" s="15" t="s">
        <v>49</v>
      </c>
    </row>
    <row r="4" spans="2:6" ht="43.8" thickBot="1" x14ac:dyDescent="0.35">
      <c r="B4" s="92">
        <v>1</v>
      </c>
      <c r="C4" s="89" t="s">
        <v>40</v>
      </c>
      <c r="D4" s="92">
        <v>30</v>
      </c>
      <c r="E4" s="90">
        <v>1100</v>
      </c>
      <c r="F4" s="93">
        <f t="shared" ref="F4:F10" si="0">D4*E4</f>
        <v>33000</v>
      </c>
    </row>
    <row r="5" spans="2:6" ht="29.4" thickBot="1" x14ac:dyDescent="0.35">
      <c r="B5" s="92">
        <v>2</v>
      </c>
      <c r="C5" s="89" t="s">
        <v>41</v>
      </c>
      <c r="D5" s="92">
        <v>1000</v>
      </c>
      <c r="E5" s="91">
        <v>71</v>
      </c>
      <c r="F5" s="93">
        <f t="shared" si="0"/>
        <v>71000</v>
      </c>
    </row>
    <row r="6" spans="2:6" ht="29.4" thickBot="1" x14ac:dyDescent="0.35">
      <c r="B6" s="92">
        <v>3</v>
      </c>
      <c r="C6" s="89" t="s">
        <v>42</v>
      </c>
      <c r="D6" s="92">
        <v>5</v>
      </c>
      <c r="E6" s="90">
        <v>3100</v>
      </c>
      <c r="F6" s="93">
        <f t="shared" si="0"/>
        <v>15500</v>
      </c>
    </row>
    <row r="7" spans="2:6" ht="29.4" thickBot="1" x14ac:dyDescent="0.35">
      <c r="B7" s="92">
        <v>4</v>
      </c>
      <c r="C7" s="89" t="s">
        <v>43</v>
      </c>
      <c r="D7" s="92">
        <v>25</v>
      </c>
      <c r="E7" s="91">
        <v>680</v>
      </c>
      <c r="F7" s="93">
        <f t="shared" si="0"/>
        <v>17000</v>
      </c>
    </row>
    <row r="8" spans="2:6" ht="29.4" thickBot="1" x14ac:dyDescent="0.35">
      <c r="B8" s="92">
        <v>5</v>
      </c>
      <c r="C8" s="89" t="s">
        <v>44</v>
      </c>
      <c r="D8" s="92">
        <v>80</v>
      </c>
      <c r="E8" s="91">
        <v>181.25</v>
      </c>
      <c r="F8" s="93">
        <f t="shared" si="0"/>
        <v>14500</v>
      </c>
    </row>
    <row r="9" spans="2:6" ht="43.8" thickBot="1" x14ac:dyDescent="0.35">
      <c r="B9" s="92">
        <v>6</v>
      </c>
      <c r="C9" s="89" t="s">
        <v>45</v>
      </c>
      <c r="D9" s="92">
        <v>100</v>
      </c>
      <c r="E9" s="91">
        <v>340</v>
      </c>
      <c r="F9" s="93">
        <f t="shared" si="0"/>
        <v>34000</v>
      </c>
    </row>
    <row r="10" spans="2:6" ht="43.8" thickBot="1" x14ac:dyDescent="0.35">
      <c r="B10" s="92">
        <v>7</v>
      </c>
      <c r="C10" s="89" t="s">
        <v>46</v>
      </c>
      <c r="D10" s="92">
        <v>60</v>
      </c>
      <c r="E10" s="91">
        <v>600</v>
      </c>
      <c r="F10" s="93">
        <f t="shared" si="0"/>
        <v>36000</v>
      </c>
    </row>
    <row r="11" spans="2:6" ht="15" thickBot="1" x14ac:dyDescent="0.35">
      <c r="B11" s="96" t="s">
        <v>1</v>
      </c>
      <c r="C11" s="96"/>
      <c r="D11" s="92">
        <f>SUM(D4:D10)</f>
        <v>1300</v>
      </c>
      <c r="E11" s="93"/>
      <c r="F11" s="93">
        <f>SUM(F4:F10)</f>
        <v>221000</v>
      </c>
    </row>
  </sheetData>
  <mergeCells count="2">
    <mergeCell ref="B2:F2"/>
    <mergeCell ref="B11:C11"/>
  </mergeCells>
  <pageMargins left="0.511811024" right="0.511811024" top="0.78740157499999996" bottom="0.78740157499999996" header="0.31496062000000002" footer="0.31496062000000002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31"/>
  <sheetViews>
    <sheetView showGridLines="0" zoomScale="110" zoomScaleNormal="110" workbookViewId="0">
      <pane xSplit="1" topLeftCell="B1" activePane="topRight" state="frozen"/>
      <selection pane="topRight" activeCell="E24" sqref="E24:E26"/>
    </sheetView>
  </sheetViews>
  <sheetFormatPr defaultColWidth="9.109375" defaultRowHeight="14.4" x14ac:dyDescent="0.3"/>
  <cols>
    <col min="1" max="1" width="5.5546875" style="86" bestFit="1" customWidth="1"/>
    <col min="2" max="2" width="10.88671875" style="52" bestFit="1" customWidth="1"/>
    <col min="3" max="3" width="17.88671875" style="52" customWidth="1"/>
    <col min="4" max="4" width="19.109375" style="52" customWidth="1"/>
    <col min="5" max="5" width="13.88671875" style="52" customWidth="1"/>
    <col min="6" max="7" width="15.33203125" style="52" customWidth="1"/>
    <col min="8" max="8" width="16" style="52" customWidth="1"/>
    <col min="9" max="9" width="16.6640625" style="34" customWidth="1"/>
    <col min="10" max="16384" width="9.109375" style="52"/>
  </cols>
  <sheetData>
    <row r="1" spans="1:9" s="40" customFormat="1" x14ac:dyDescent="0.3">
      <c r="A1" s="82"/>
      <c r="I1" s="54"/>
    </row>
    <row r="2" spans="1:9" s="40" customFormat="1" x14ac:dyDescent="0.3">
      <c r="A2" s="82"/>
    </row>
    <row r="3" spans="1:9" s="41" customFormat="1" x14ac:dyDescent="0.3">
      <c r="A3" s="83"/>
      <c r="B3" s="112" t="str">
        <f>'Resumo do Contrato'!B3</f>
        <v>Contrato 44/2022</v>
      </c>
      <c r="C3" s="112"/>
      <c r="D3" s="113"/>
      <c r="E3" s="109"/>
      <c r="F3" s="110"/>
      <c r="G3" s="110"/>
      <c r="H3" s="111"/>
      <c r="I3" s="97" t="s">
        <v>15</v>
      </c>
    </row>
    <row r="4" spans="1:9" s="41" customFormat="1" x14ac:dyDescent="0.3">
      <c r="A4" s="83"/>
      <c r="B4" s="107" t="str">
        <f>'Resumo do Contrato'!D4</f>
        <v>14/07/2022 a 13/07/2023</v>
      </c>
      <c r="C4" s="107"/>
      <c r="D4" s="108"/>
      <c r="E4" s="109"/>
      <c r="F4" s="110"/>
      <c r="G4" s="110"/>
      <c r="H4" s="111"/>
      <c r="I4" s="97"/>
    </row>
    <row r="5" spans="1:9" s="41" customFormat="1" x14ac:dyDescent="0.3">
      <c r="A5" s="83"/>
      <c r="B5" s="112"/>
      <c r="C5" s="112"/>
      <c r="D5" s="113"/>
      <c r="E5" s="109"/>
      <c r="F5" s="110"/>
      <c r="G5" s="110"/>
      <c r="H5" s="111"/>
      <c r="I5" s="97"/>
    </row>
    <row r="6" spans="1:9" s="43" customFormat="1" ht="28.8" x14ac:dyDescent="0.3">
      <c r="A6" s="83"/>
      <c r="B6" s="104"/>
      <c r="C6" s="42" t="s">
        <v>18</v>
      </c>
      <c r="D6" s="59" t="s">
        <v>22</v>
      </c>
      <c r="E6" s="65" t="s">
        <v>13</v>
      </c>
      <c r="F6" s="42" t="s">
        <v>14</v>
      </c>
      <c r="G6" s="42" t="s">
        <v>23</v>
      </c>
      <c r="H6" s="66" t="s">
        <v>17</v>
      </c>
      <c r="I6" s="97"/>
    </row>
    <row r="7" spans="1:9" s="41" customFormat="1" x14ac:dyDescent="0.3">
      <c r="A7" s="83"/>
      <c r="B7" s="104"/>
      <c r="C7" s="44">
        <f>D7/12</f>
        <v>18416.666666666668</v>
      </c>
      <c r="D7" s="60">
        <v>221000</v>
      </c>
      <c r="E7" s="67"/>
      <c r="F7" s="45"/>
      <c r="G7" s="45"/>
      <c r="H7" s="68">
        <f>F22</f>
        <v>0</v>
      </c>
      <c r="I7" s="79">
        <f>H7+D7</f>
        <v>221000</v>
      </c>
    </row>
    <row r="8" spans="1:9" s="41" customFormat="1" x14ac:dyDescent="0.3">
      <c r="A8" s="83"/>
      <c r="B8" s="105" t="s">
        <v>19</v>
      </c>
      <c r="C8" s="105"/>
      <c r="D8" s="61"/>
      <c r="E8" s="106" t="s">
        <v>19</v>
      </c>
      <c r="F8" s="105"/>
      <c r="G8" s="46"/>
      <c r="H8" s="69"/>
      <c r="I8" s="80"/>
    </row>
    <row r="9" spans="1:9" s="50" customFormat="1" x14ac:dyDescent="0.3">
      <c r="A9" s="84"/>
      <c r="B9" s="47" t="s">
        <v>20</v>
      </c>
      <c r="C9" s="48" t="s">
        <v>21</v>
      </c>
      <c r="D9" s="62"/>
      <c r="E9" s="70" t="s">
        <v>20</v>
      </c>
      <c r="F9" s="49" t="s">
        <v>16</v>
      </c>
      <c r="G9" s="49" t="s">
        <v>21</v>
      </c>
      <c r="H9" s="71"/>
      <c r="I9" s="80"/>
    </row>
    <row r="10" spans="1:9" s="41" customFormat="1" ht="15" customHeight="1" x14ac:dyDescent="0.3">
      <c r="A10" s="85" t="s">
        <v>24</v>
      </c>
      <c r="B10" s="98">
        <v>1</v>
      </c>
      <c r="C10" s="114">
        <f>D7</f>
        <v>221000</v>
      </c>
      <c r="D10" s="63"/>
      <c r="E10" s="101"/>
      <c r="F10" s="56"/>
      <c r="G10" s="56"/>
      <c r="H10" s="72"/>
      <c r="I10" s="80"/>
    </row>
    <row r="11" spans="1:9" s="41" customFormat="1" ht="15" customHeight="1" x14ac:dyDescent="0.3">
      <c r="A11" s="85" t="s">
        <v>25</v>
      </c>
      <c r="B11" s="99"/>
      <c r="C11" s="115"/>
      <c r="D11" s="63"/>
      <c r="E11" s="102"/>
      <c r="F11" s="56"/>
      <c r="G11" s="56"/>
      <c r="H11" s="73"/>
      <c r="I11" s="80"/>
    </row>
    <row r="12" spans="1:9" s="41" customFormat="1" ht="15" customHeight="1" x14ac:dyDescent="0.3">
      <c r="A12" s="85" t="s">
        <v>26</v>
      </c>
      <c r="B12" s="99"/>
      <c r="C12" s="115"/>
      <c r="D12" s="63"/>
      <c r="E12" s="102"/>
      <c r="F12" s="56"/>
      <c r="G12" s="56"/>
      <c r="H12" s="73"/>
      <c r="I12" s="80"/>
    </row>
    <row r="13" spans="1:9" s="41" customFormat="1" ht="15" customHeight="1" x14ac:dyDescent="0.3">
      <c r="A13" s="85" t="s">
        <v>27</v>
      </c>
      <c r="B13" s="99"/>
      <c r="C13" s="115"/>
      <c r="D13" s="63"/>
      <c r="E13" s="102"/>
      <c r="F13" s="56"/>
      <c r="G13" s="56"/>
      <c r="H13" s="72"/>
      <c r="I13" s="80"/>
    </row>
    <row r="14" spans="1:9" s="41" customFormat="1" ht="15" customHeight="1" x14ac:dyDescent="0.3">
      <c r="A14" s="85" t="s">
        <v>28</v>
      </c>
      <c r="B14" s="99"/>
      <c r="C14" s="115"/>
      <c r="D14" s="63"/>
      <c r="E14" s="102"/>
      <c r="F14" s="56"/>
      <c r="G14" s="56"/>
      <c r="H14" s="72"/>
      <c r="I14" s="80"/>
    </row>
    <row r="15" spans="1:9" s="41" customFormat="1" ht="15" customHeight="1" x14ac:dyDescent="0.3">
      <c r="A15" s="85" t="s">
        <v>29</v>
      </c>
      <c r="B15" s="99"/>
      <c r="C15" s="115"/>
      <c r="D15" s="63"/>
      <c r="E15" s="102"/>
      <c r="F15" s="56"/>
      <c r="G15" s="56"/>
      <c r="H15" s="72"/>
      <c r="I15" s="80"/>
    </row>
    <row r="16" spans="1:9" s="41" customFormat="1" ht="15" customHeight="1" x14ac:dyDescent="0.3">
      <c r="A16" s="85" t="s">
        <v>30</v>
      </c>
      <c r="B16" s="99"/>
      <c r="C16" s="115"/>
      <c r="D16" s="63"/>
      <c r="E16" s="102"/>
      <c r="F16" s="56"/>
      <c r="G16" s="56"/>
      <c r="H16" s="72"/>
      <c r="I16" s="80"/>
    </row>
    <row r="17" spans="1:9" s="41" customFormat="1" ht="15" customHeight="1" x14ac:dyDescent="0.3">
      <c r="A17" s="85" t="s">
        <v>31</v>
      </c>
      <c r="B17" s="99"/>
      <c r="C17" s="115"/>
      <c r="D17" s="63"/>
      <c r="E17" s="102"/>
      <c r="F17" s="56"/>
      <c r="G17" s="56"/>
      <c r="H17" s="72"/>
      <c r="I17" s="80"/>
    </row>
    <row r="18" spans="1:9" s="41" customFormat="1" ht="15" customHeight="1" x14ac:dyDescent="0.3">
      <c r="A18" s="85" t="s">
        <v>32</v>
      </c>
      <c r="B18" s="99"/>
      <c r="C18" s="115"/>
      <c r="D18" s="63"/>
      <c r="E18" s="102"/>
      <c r="F18" s="56"/>
      <c r="G18" s="56"/>
      <c r="H18" s="72"/>
      <c r="I18" s="80"/>
    </row>
    <row r="19" spans="1:9" s="41" customFormat="1" ht="15" customHeight="1" x14ac:dyDescent="0.3">
      <c r="A19" s="85" t="s">
        <v>33</v>
      </c>
      <c r="B19" s="99"/>
      <c r="C19" s="115"/>
      <c r="D19" s="63"/>
      <c r="E19" s="102"/>
      <c r="F19" s="56"/>
      <c r="G19" s="56"/>
      <c r="H19" s="72"/>
      <c r="I19" s="80"/>
    </row>
    <row r="20" spans="1:9" s="41" customFormat="1" ht="15" customHeight="1" x14ac:dyDescent="0.3">
      <c r="A20" s="85" t="s">
        <v>34</v>
      </c>
      <c r="B20" s="99"/>
      <c r="C20" s="115"/>
      <c r="D20" s="63"/>
      <c r="E20" s="102"/>
      <c r="F20" s="56"/>
      <c r="G20" s="56"/>
      <c r="H20" s="72"/>
      <c r="I20" s="80"/>
    </row>
    <row r="21" spans="1:9" s="41" customFormat="1" ht="15" customHeight="1" x14ac:dyDescent="0.3">
      <c r="A21" s="85" t="s">
        <v>35</v>
      </c>
      <c r="B21" s="100"/>
      <c r="C21" s="116"/>
      <c r="D21" s="63"/>
      <c r="E21" s="103"/>
      <c r="F21" s="56"/>
      <c r="G21" s="56"/>
      <c r="H21" s="72"/>
      <c r="I21" s="80"/>
    </row>
    <row r="22" spans="1:9" s="41" customFormat="1" x14ac:dyDescent="0.3">
      <c r="A22" s="83"/>
      <c r="C22" s="53"/>
      <c r="D22" s="63"/>
      <c r="E22" s="74"/>
      <c r="F22" s="51">
        <f>SUM(F10:F21)</f>
        <v>0</v>
      </c>
      <c r="G22" s="51">
        <f>SUM(G10:G21)</f>
        <v>0</v>
      </c>
      <c r="H22" s="63"/>
      <c r="I22" s="80"/>
    </row>
    <row r="23" spans="1:9" ht="15" thickBot="1" x14ac:dyDescent="0.35">
      <c r="D23" s="64"/>
      <c r="E23" s="75"/>
      <c r="H23" s="64"/>
      <c r="I23" s="80"/>
    </row>
    <row r="24" spans="1:9" ht="15.6" thickTop="1" thickBot="1" x14ac:dyDescent="0.35">
      <c r="D24" s="64"/>
      <c r="E24" s="76">
        <v>43194</v>
      </c>
      <c r="F24" s="57" t="s">
        <v>36</v>
      </c>
      <c r="H24" s="64"/>
      <c r="I24" s="81"/>
    </row>
    <row r="25" spans="1:9" ht="15.6" thickTop="1" thickBot="1" x14ac:dyDescent="0.35">
      <c r="D25" s="64"/>
      <c r="E25" s="77">
        <v>43173</v>
      </c>
      <c r="F25" s="58" t="s">
        <v>38</v>
      </c>
      <c r="H25" s="64"/>
      <c r="I25" s="81"/>
    </row>
    <row r="26" spans="1:9" ht="21.6" thickTop="1" x14ac:dyDescent="0.3">
      <c r="C26" s="88"/>
      <c r="D26" s="64"/>
      <c r="E26" s="78">
        <f>E24-E25</f>
        <v>21</v>
      </c>
      <c r="F26" s="55" t="s">
        <v>16</v>
      </c>
      <c r="H26" s="64"/>
      <c r="I26" s="81"/>
    </row>
    <row r="27" spans="1:9" x14ac:dyDescent="0.3">
      <c r="E27" s="40"/>
      <c r="F27" s="58"/>
    </row>
    <row r="28" spans="1:9" x14ac:dyDescent="0.3">
      <c r="E28" s="39"/>
    </row>
    <row r="29" spans="1:9" x14ac:dyDescent="0.3">
      <c r="E29" s="39"/>
      <c r="F29" s="57" t="s">
        <v>36</v>
      </c>
    </row>
    <row r="30" spans="1:9" x14ac:dyDescent="0.3">
      <c r="E30" s="87"/>
      <c r="F30" s="52" t="s">
        <v>37</v>
      </c>
    </row>
    <row r="31" spans="1:9" x14ac:dyDescent="0.3">
      <c r="E31" s="87"/>
    </row>
  </sheetData>
  <mergeCells count="13">
    <mergeCell ref="I3:I6"/>
    <mergeCell ref="B10:B21"/>
    <mergeCell ref="E10:E21"/>
    <mergeCell ref="B6:B7"/>
    <mergeCell ref="B8:C8"/>
    <mergeCell ref="E8:F8"/>
    <mergeCell ref="B4:D4"/>
    <mergeCell ref="E4:H4"/>
    <mergeCell ref="B5:D5"/>
    <mergeCell ref="E5:H5"/>
    <mergeCell ref="B3:D3"/>
    <mergeCell ref="E3:H3"/>
    <mergeCell ref="C10:C21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Resumo do Contrato</vt:lpstr>
      <vt:lpstr>Resumo por item</vt:lpstr>
      <vt:lpstr>Cronograma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 Konopka Bueno</dc:creator>
  <cp:lastModifiedBy>Kevin Carvalho</cp:lastModifiedBy>
  <dcterms:created xsi:type="dcterms:W3CDTF">2018-03-05T11:36:05Z</dcterms:created>
  <dcterms:modified xsi:type="dcterms:W3CDTF">2022-07-19T23:03:46Z</dcterms:modified>
</cp:coreProperties>
</file>