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ownloads\"/>
    </mc:Choice>
  </mc:AlternateContent>
  <xr:revisionPtr revIDLastSave="0" documentId="8_{BF7B9EC6-21D0-4F31-B78B-26E09CA4DA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4" i="1"/>
  <c r="F4" i="2"/>
  <c r="C10" i="4"/>
  <c r="C7" i="4"/>
  <c r="B3" i="4"/>
  <c r="E26" i="4" l="1"/>
  <c r="B4" i="4" l="1"/>
  <c r="F22" i="4" l="1"/>
  <c r="H7" i="4" s="1"/>
  <c r="I7" i="4" s="1"/>
  <c r="G22" i="4"/>
  <c r="H20" i="2" l="1"/>
  <c r="G20" i="2"/>
  <c r="E20" i="2"/>
  <c r="F20" i="2"/>
  <c r="F16" i="1" l="1"/>
</calcChain>
</file>

<file path=xl/sharedStrings.xml><?xml version="1.0" encoding="utf-8"?>
<sst xmlns="http://schemas.openxmlformats.org/spreadsheetml/2006/main" count="65" uniqueCount="59">
  <si>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</si>
  <si>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</si>
  <si>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</si>
  <si>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</si>
  <si>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</si>
  <si>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</si>
  <si>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</si>
  <si>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</si>
  <si>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</si>
  <si>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</si>
  <si>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</si>
  <si>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</si>
  <si>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</si>
  <si>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</si>
  <si>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</si>
  <si>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</si>
  <si>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</si>
  <si>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</si>
  <si>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</si>
  <si>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</si>
  <si>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</si>
  <si>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</si>
  <si>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Valor Anual</t>
  </si>
  <si>
    <t>Diferença Mensal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</si>
  <si>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</si>
  <si>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</si>
  <si>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</si>
  <si>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</si>
  <si>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</si>
  <si>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</si>
  <si>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</si>
  <si>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</si>
  <si>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</si>
  <si>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</si>
  <si>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</si>
  <si>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</si>
  <si>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</si>
  <si>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</si>
  <si>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</si>
  <si>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Quantidade</t>
  </si>
  <si>
    <t>VALOR UNITÁRIO</t>
  </si>
  <si>
    <t xml:space="preserve">VALOR GLOBAL </t>
  </si>
  <si>
    <t>CONTRATO 44/2022</t>
  </si>
  <si>
    <t>Contrato 45/2022</t>
  </si>
  <si>
    <t>23208.001753/2022-25</t>
  </si>
  <si>
    <t>Bloco de Anotações Bloco de Anotações. Bloco de anotações com 50 folhas, para eventos,18 x 12 cm, com capa 4x0 cores em Couchê Liso 230g/m². Miolo: 50 folhas,1x0 cores em Off-set 75g/m². cabamentos: laminação fosca = 1 lado na capa, dois vincos na capa e colagem da capa no miolo. Impressão de alta qualidade em offset com CTP incluso. A arte será fornecida pelo IFMG</t>
  </si>
  <si>
    <t>Flyer Flyer - Impressão de flyers, tamanho A5(14,8 x21cm), frente e verso colorido(4x4 cores), papel couche brilhante, gramatura 115g. Arte fornecida pelo IFMG. Impressão em alta qualidade(offset com fotolito incluso ou impressão digital. Pedido mínimo 1 milheiro.</t>
  </si>
  <si>
    <t>Material: Papel Couchê Fosco, Gramatura: 170 G/M2, Aplicação: Divulgação Institucional, Características Adicionais 1: 3 Dobras, Comprimento: 400 MM, Cor: 4/4, Tipo: Folder, Largura: 400 MM, Tratamento Diferenciado: Tipo I - Participação Exclusiva de ME/EPP/Equiparada</t>
  </si>
  <si>
    <t>Folder com 1 dobra Folder com 1 dobra - Folder com 1 dobra, papel couché 170g/m2 fosco, cores: 4x4, tamanho aberto: 20 x 28 cm e fechado: 16 x 20 cm. Impressão off-set de alta qualidade com CTP e prova digital inclusos. A arte será fornecida pelo IFMG. Pedido mínimo de 1000 unidades.</t>
  </si>
  <si>
    <t xml:space="preserve">Material: Papel Couchê, Gramatura: 80 G/M2, Comprimento: 210 MM, Cor: 4/4, Tipo: Convite, Largura: 145 MM, Características Adicionais: Conforme Modelo Do Órgão, </t>
  </si>
  <si>
    <t>Caderno corporativo Caderno corporativo - Caderno corporativo tamanho fechado de 15x21,5cm e aberto 30x21,5cm com encadernação Wire- com arame de 1mm de espessura, 25mm de diâmetro cada círculo e 195mm de comprimento, composto pelas seguintes partes:Capa e Contra-capa: capas duras formato 15,0x21,5cm compostas por papelão Paraná de 1,7mm de espessura com a frente e todas as bordas revestidas em papel couchê brilho 115 g/m² com impressão offset 4x0 cores (policromia); revestimento interno das capas em papel couché fosco branco; acabamentos das capas: laminação fosca = 1 lado.Miolo: 96 folhas formato 14,5x21,0cm, todas as folhas com a mesma arte, em papel apergaminhado 75 g/m², impressão off-set 1x1 cor.Páginas extras de propaganda: 2 folhas (4 páginas) formato 14,5x21,0cm com artes diferentes em papel Couché fosco 115 g/m² com impressão off-set 4x4 cores.Páginas extras com informações úteis: 4 folhas (8 páginas) formato 14,5x21,0cm com artes diferentes, em papel apergaminhado 75 g/m² com impressão off-set 1x1 cor.Páginas extras formato 14,5x21,0cm com adesivos: 2 folhas com artes iguais</t>
  </si>
  <si>
    <t xml:space="preserve">Jornal Institucional InterIFMG Jornal Institucional - Impressão do jornal do Instituto Federal Minas Gerais. Especificações: Formato 56cmx42cm (aberto) e 28cmx42cm (fechado). Papel apergaminhado 90g/m². Cores: 4x4 (colorido/policromia na frente e no verso de todas as páginas). Número de páginas: 12 (3 folhas 56x42cm dobradas ao meio). Acabamento: dobra em todas as folhas e dois grampos na lombada. Impressão off-set de alta qualidade com fotolito ou CTP. incluso. A arte será fornecida pelo IFMG. Pedido mínimo de 5 milheiros. </t>
  </si>
  <si>
    <t>Cartão de visita Cartão de visita - tamanho 9x5 cm. Papel couchê liso 300g. 4x4 cores. Acabamento: faca especial (cantos arredondados), laminação fosca e verniz localizado na frente e no verso. Impressão offset de alta qualidade (CTP incluso). Prova digital inclusa. Arte fornecida pelo IFMG. Pedido mínimo de 5000 unidades com até 10 artes diferentes (500 unidades para cada arte).</t>
  </si>
  <si>
    <t>Cartaz A3 Cartaz A3 - Impressão de cartazes - formato A3 (297x420mm) – Papel Couchê Liso - Gramatura 170g - 4x0 cor – Fita dupla face 10x40mm
nos quatro cantos. A arte será fornecida pelo IFMG. Impressão de alta qualidade com CTP incluso. Pedido mínimo de 1000 unidades acondicionadas em pacotes separados de 100 unidades</t>
  </si>
  <si>
    <t>Impresso Padronizado Material: Papel Couchê , Gramatura: 230 G/M2, Comprimento: 297 MM, Cor: 4/4 , Tipo: Convite , Largura: 210 MM, Características Adicionais: Conforme Modelo Do Órgão</t>
  </si>
  <si>
    <t>Material: Papel Couchê, Gramatura: 90 G/M2, Aplicação: Divulgação Institucional, Quantidade Páginas: 24, Comprimento: 270 MM, Capa: Papel Couchê, Gramatura 170 G.M2, 4.4 Cores, Cor: 4/4, Tipo: Revista, Largura: 195 MM</t>
  </si>
  <si>
    <t>Impresso Padronizado Material: Papel Couchê , Gramatura: 90 G/M2, Aplicação: Divulgação Institucional , Quantidade Páginas: 24 , Comprimento: 270 MM, Capa: Papel Couchê, Gramatura 170 G.M2, 4.4 Cores , Cor: 4/4 , Tipo: Revista , Largura: 195 M</t>
  </si>
  <si>
    <t>-</t>
  </si>
  <si>
    <t>14/07/2022 a 13/07/2023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</si>
</sst>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71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Fill="1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0" fontId="0" fillId="0" borderId="12" xfId="0" applyFill="1" applyBorder="1"/>
    <xf numFmtId="166" fontId="0" fillId="0" borderId="13" xfId="0" applyNumberForma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0" fontId="0" fillId="0" borderId="12" xfId="0" applyNumberFormat="1" applyBorder="1" applyAlignment="1">
      <alignment horizontal="center" vertical="center"/>
    </xf>
    <xf numFmtId="44" fontId="0" fillId="5" borderId="15" xfId="1" applyNumberFormat="1" applyFont="1" applyFill="1" applyBorder="1"/>
    <xf numFmtId="44" fontId="0" fillId="0" borderId="16" xfId="0" applyNumberFormat="1" applyBorder="1" applyAlignment="1"/>
    <xf numFmtId="44" fontId="0" fillId="0" borderId="16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44" fontId="15" fillId="0" borderId="0" xfId="1" applyFont="1" applyBorder="1" applyAlignment="1">
      <alignment horizontal="right" vertical="center"/>
    </xf>
    <xf numFmtId="164" fontId="16" fillId="7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2" fillId="5" borderId="15" xfId="1" applyFont="1" applyFill="1" applyBorder="1" applyAlignment="1">
      <alignment horizontal="center" vertical="center" wrapText="1"/>
    </xf>
    <xf numFmtId="44" fontId="14" fillId="0" borderId="9" xfId="1" applyFont="1" applyFill="1" applyBorder="1" applyAlignment="1">
      <alignment horizontal="center" vertical="center"/>
    </xf>
    <xf numFmtId="44" fontId="14" fillId="0" borderId="10" xfId="1" applyFont="1" applyFill="1" applyBorder="1" applyAlignment="1">
      <alignment horizontal="center" vertical="center"/>
    </xf>
    <xf numFmtId="44" fontId="14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17" xfId="0" applyBorder="1" applyAlignment="1">
      <alignment vertical="center" wrapText="1"/>
    </xf>
    <xf numFmtId="4" fontId="0" fillId="0" borderId="17" xfId="0" applyNumberFormat="1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171" fontId="14" fillId="0" borderId="3" xfId="1" applyNumberFormat="1" applyFont="1" applyFill="1" applyBorder="1" applyAlignment="1">
      <alignment horizontal="center" vertical="center"/>
    </xf>
    <xf numFmtId="171" fontId="14" fillId="0" borderId="4" xfId="1" applyNumberFormat="1" applyFont="1" applyFill="1" applyBorder="1" applyAlignment="1">
      <alignment horizontal="center" vertical="center"/>
    </xf>
    <xf numFmtId="171" fontId="14" fillId="0" borderId="5" xfId="1" applyNumberFormat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tabSelected="1" workbookViewId="0">
      <selection activeCell="B3" sqref="B3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20.5546875" style="1" customWidth="1"/>
    <col min="7" max="7" width="14.33203125" style="3" bestFit="1" customWidth="1"/>
    <col min="8" max="8" width="14.109375" style="4" bestFit="1" customWidth="1"/>
    <col min="9" max="9" width="20.44140625" style="1" bestFit="1" customWidth="1"/>
    <col min="10" max="10" width="17" style="5" bestFit="1" customWidth="1"/>
    <col min="11" max="11" width="13.6640625" style="5" bestFit="1" customWidth="1"/>
    <col min="12" max="12" width="9.109375" style="1"/>
    <col min="13" max="13" width="17" style="1" bestFit="1" customWidth="1"/>
    <col min="14" max="16384" width="9.109375" style="1"/>
  </cols>
  <sheetData>
    <row r="1" spans="2:11" ht="18" x14ac:dyDescent="0.35">
      <c r="C1" s="2" t="s">
        <v>2</v>
      </c>
    </row>
    <row r="3" spans="2:11" ht="15.6" x14ac:dyDescent="0.3">
      <c r="B3" s="38" t="s">
        <v>43</v>
      </c>
      <c r="C3" s="35" t="s">
        <v>3</v>
      </c>
      <c r="D3" s="35" t="s">
        <v>4</v>
      </c>
      <c r="E3" s="35" t="s">
        <v>5</v>
      </c>
      <c r="F3" s="35" t="s">
        <v>6</v>
      </c>
      <c r="G3" s="36" t="s">
        <v>7</v>
      </c>
      <c r="H3" s="37" t="s">
        <v>8</v>
      </c>
      <c r="I3" s="35" t="s">
        <v>12</v>
      </c>
      <c r="J3" s="89"/>
      <c r="K3" s="89"/>
    </row>
    <row r="4" spans="2:11" x14ac:dyDescent="0.3">
      <c r="B4" s="25" t="s">
        <v>9</v>
      </c>
      <c r="C4" s="22"/>
      <c r="D4" s="26" t="s">
        <v>58</v>
      </c>
      <c r="E4" s="22">
        <v>201328</v>
      </c>
      <c r="F4" s="22">
        <f>E4/12</f>
        <v>16777.333333333332</v>
      </c>
      <c r="G4" s="23"/>
      <c r="H4" s="24"/>
      <c r="I4" s="26" t="s">
        <v>44</v>
      </c>
      <c r="J4" s="6"/>
    </row>
    <row r="5" spans="2:11" x14ac:dyDescent="0.3">
      <c r="B5" s="25"/>
      <c r="C5" s="22"/>
      <c r="D5" s="21"/>
      <c r="E5" s="22"/>
      <c r="F5" s="22"/>
      <c r="G5" s="23"/>
      <c r="H5" s="24"/>
      <c r="I5" s="21"/>
      <c r="J5" s="6"/>
    </row>
    <row r="6" spans="2:11" x14ac:dyDescent="0.3">
      <c r="B6" s="25"/>
      <c r="C6" s="22"/>
      <c r="D6" s="21"/>
      <c r="E6" s="22"/>
      <c r="F6" s="22"/>
      <c r="G6" s="23"/>
      <c r="H6" s="24"/>
      <c r="I6" s="21"/>
      <c r="J6" s="6"/>
    </row>
    <row r="7" spans="2:11" x14ac:dyDescent="0.3">
      <c r="B7" s="25"/>
      <c r="C7" s="22"/>
      <c r="D7" s="26"/>
      <c r="E7" s="22"/>
      <c r="F7" s="22"/>
      <c r="G7" s="23"/>
      <c r="H7" s="24"/>
      <c r="I7" s="26"/>
      <c r="J7" s="6"/>
    </row>
    <row r="8" spans="2:11" x14ac:dyDescent="0.3">
      <c r="B8" s="25"/>
      <c r="C8" s="22"/>
      <c r="D8" s="26"/>
      <c r="E8" s="22"/>
      <c r="F8" s="22"/>
      <c r="G8" s="23"/>
      <c r="H8" s="24"/>
      <c r="I8" s="27"/>
      <c r="J8" s="6"/>
    </row>
    <row r="9" spans="2:11" x14ac:dyDescent="0.3">
      <c r="B9" s="25"/>
      <c r="C9" s="22"/>
      <c r="D9" s="26"/>
      <c r="E9" s="22"/>
      <c r="F9" s="22"/>
      <c r="G9" s="23"/>
      <c r="H9" s="24"/>
      <c r="I9" s="26"/>
      <c r="J9" s="6"/>
    </row>
    <row r="10" spans="2:11" x14ac:dyDescent="0.3">
      <c r="B10" s="25"/>
      <c r="C10" s="22"/>
      <c r="D10" s="21"/>
      <c r="E10" s="22"/>
      <c r="F10" s="22"/>
      <c r="G10" s="23"/>
      <c r="H10" s="24"/>
      <c r="I10" s="21"/>
      <c r="J10" s="6"/>
    </row>
    <row r="11" spans="2:11" x14ac:dyDescent="0.3">
      <c r="B11" s="25"/>
      <c r="C11" s="22"/>
      <c r="D11" s="21"/>
      <c r="E11" s="22"/>
      <c r="F11" s="22"/>
      <c r="G11" s="23"/>
      <c r="H11" s="24"/>
      <c r="I11" s="21"/>
      <c r="J11" s="6"/>
    </row>
    <row r="12" spans="2:11" x14ac:dyDescent="0.3">
      <c r="B12" s="25"/>
      <c r="C12" s="22"/>
      <c r="D12" s="21"/>
      <c r="E12" s="22"/>
      <c r="F12" s="22"/>
      <c r="G12" s="23"/>
      <c r="H12" s="24"/>
      <c r="I12" s="21"/>
      <c r="J12" s="6"/>
      <c r="K12" s="7"/>
    </row>
    <row r="13" spans="2:11" x14ac:dyDescent="0.3">
      <c r="B13" s="25"/>
      <c r="C13" s="22"/>
      <c r="D13" s="21"/>
      <c r="E13" s="22"/>
      <c r="F13" s="22"/>
      <c r="G13" s="23"/>
      <c r="H13" s="24"/>
      <c r="I13" s="21"/>
      <c r="J13" s="6"/>
      <c r="K13" s="7"/>
    </row>
    <row r="14" spans="2:11" x14ac:dyDescent="0.3">
      <c r="B14" s="25"/>
      <c r="C14" s="22"/>
      <c r="D14" s="21"/>
      <c r="E14" s="22"/>
      <c r="F14" s="22"/>
      <c r="G14" s="23"/>
      <c r="H14" s="24"/>
      <c r="I14" s="21"/>
      <c r="J14" s="6"/>
      <c r="K14" s="7"/>
    </row>
    <row r="15" spans="2:11" x14ac:dyDescent="0.3">
      <c r="B15" s="25"/>
      <c r="C15" s="22"/>
      <c r="D15" s="21"/>
      <c r="E15" s="22"/>
      <c r="F15" s="22"/>
      <c r="G15" s="23"/>
      <c r="H15" s="24"/>
      <c r="I15" s="21"/>
      <c r="J15" s="6"/>
      <c r="K15" s="7"/>
    </row>
    <row r="16" spans="2:11" x14ac:dyDescent="0.3">
      <c r="B16" s="25"/>
      <c r="C16" s="22"/>
      <c r="D16" s="21"/>
      <c r="E16" s="22"/>
      <c r="F16" s="22"/>
      <c r="G16" s="23"/>
      <c r="H16" s="24"/>
      <c r="I16" s="21"/>
      <c r="J16" s="6"/>
      <c r="K16" s="7"/>
    </row>
    <row r="17" spans="2:11" x14ac:dyDescent="0.3">
      <c r="B17" s="25"/>
      <c r="C17" s="22"/>
      <c r="D17" s="21"/>
      <c r="E17" s="22"/>
      <c r="F17" s="22"/>
      <c r="G17" s="23"/>
      <c r="H17" s="24"/>
      <c r="I17" s="21"/>
      <c r="J17" s="6"/>
      <c r="K17" s="7"/>
    </row>
    <row r="18" spans="2:11" x14ac:dyDescent="0.3">
      <c r="B18" s="25"/>
      <c r="C18" s="22"/>
      <c r="D18" s="21"/>
      <c r="E18" s="22"/>
      <c r="F18" s="22"/>
      <c r="G18" s="23"/>
      <c r="H18" s="24"/>
      <c r="I18" s="21"/>
      <c r="J18" s="6"/>
      <c r="K18" s="7"/>
    </row>
    <row r="19" spans="2:11" x14ac:dyDescent="0.3">
      <c r="B19" s="19"/>
      <c r="C19" s="20"/>
      <c r="D19" s="21"/>
      <c r="E19" s="22"/>
      <c r="F19" s="22"/>
      <c r="G19" s="23"/>
      <c r="H19" s="24"/>
      <c r="I19" s="21"/>
      <c r="J19" s="6"/>
      <c r="K19" s="7"/>
    </row>
    <row r="20" spans="2:11" x14ac:dyDescent="0.3">
      <c r="B20" s="28" t="s">
        <v>10</v>
      </c>
      <c r="C20" s="29"/>
      <c r="D20" s="30"/>
      <c r="E20" s="31">
        <f>SUM(E4:E19)</f>
        <v>201328</v>
      </c>
      <c r="F20" s="31">
        <f>SUM(F4:F19)</f>
        <v>16777.333333333332</v>
      </c>
      <c r="G20" s="32">
        <f>SUM(G4:G19)</f>
        <v>0</v>
      </c>
      <c r="H20" s="33">
        <f>SUM(H4:H19)</f>
        <v>0</v>
      </c>
      <c r="I20" s="30"/>
      <c r="J20" s="8"/>
    </row>
    <row r="21" spans="2:11" x14ac:dyDescent="0.3">
      <c r="C21" s="9"/>
      <c r="E21" s="9"/>
      <c r="F21" s="9"/>
      <c r="G21" s="10"/>
      <c r="H21" s="11"/>
    </row>
    <row r="22" spans="2:11" x14ac:dyDescent="0.3">
      <c r="E22" s="9"/>
      <c r="F22" s="13"/>
      <c r="G22" s="18"/>
    </row>
    <row r="23" spans="2:11" x14ac:dyDescent="0.3">
      <c r="E23" s="17"/>
      <c r="G23" s="18"/>
      <c r="J23" s="12"/>
    </row>
    <row r="24" spans="2:11" x14ac:dyDescent="0.3">
      <c r="E24" s="16"/>
      <c r="G24" s="18"/>
    </row>
    <row r="25" spans="2:11" x14ac:dyDescent="0.3">
      <c r="E25" s="13"/>
      <c r="G25" s="18"/>
    </row>
    <row r="26" spans="2:11" x14ac:dyDescent="0.3">
      <c r="G26" s="18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6"/>
  <sheetViews>
    <sheetView showGridLines="0" topLeftCell="A10" zoomScale="85" zoomScaleNormal="85" workbookViewId="0">
      <selection activeCell="D17" sqref="D17"/>
    </sheetView>
  </sheetViews>
  <sheetFormatPr defaultColWidth="9.44140625" defaultRowHeight="14.4" x14ac:dyDescent="0.3"/>
  <cols>
    <col min="3" max="3" width="82.44140625" bestFit="1" customWidth="1"/>
    <col min="4" max="4" width="19.88671875" customWidth="1"/>
    <col min="5" max="5" width="16.77734375" customWidth="1"/>
    <col min="6" max="6" width="16.88671875" customWidth="1"/>
  </cols>
  <sheetData>
    <row r="1" spans="2:6" ht="15" thickBot="1" x14ac:dyDescent="0.35"/>
    <row r="2" spans="2:6" ht="15" thickBot="1" x14ac:dyDescent="0.35">
      <c r="B2" s="90" t="s">
        <v>42</v>
      </c>
      <c r="C2" s="90"/>
      <c r="D2" s="90"/>
      <c r="E2" s="90"/>
      <c r="F2" s="90"/>
    </row>
    <row r="3" spans="2:6" ht="15" thickBot="1" x14ac:dyDescent="0.35">
      <c r="B3" s="14" t="s">
        <v>0</v>
      </c>
      <c r="C3" s="15" t="s">
        <v>11</v>
      </c>
      <c r="D3" s="15" t="s">
        <v>39</v>
      </c>
      <c r="E3" s="15" t="s">
        <v>40</v>
      </c>
      <c r="F3" s="15" t="s">
        <v>41</v>
      </c>
    </row>
    <row r="4" spans="2:6" ht="71.400000000000006" customHeight="1" thickBot="1" x14ac:dyDescent="0.35">
      <c r="B4" s="109">
        <v>1</v>
      </c>
      <c r="C4" s="106" t="s">
        <v>45</v>
      </c>
      <c r="D4" s="109">
        <v>4000</v>
      </c>
      <c r="E4" s="107">
        <v>2.94</v>
      </c>
      <c r="F4" s="110">
        <f>D4*E4</f>
        <v>11760</v>
      </c>
    </row>
    <row r="5" spans="2:6" ht="72.599999999999994" thickBot="1" x14ac:dyDescent="0.35">
      <c r="B5" s="109">
        <v>2</v>
      </c>
      <c r="C5" s="106" t="s">
        <v>52</v>
      </c>
      <c r="D5" s="109">
        <v>1000</v>
      </c>
      <c r="E5" s="108">
        <v>0.82</v>
      </c>
      <c r="F5" s="110">
        <f t="shared" ref="F5:F15" si="0">D5*E5</f>
        <v>820</v>
      </c>
    </row>
    <row r="6" spans="2:6" ht="75.599999999999994" customHeight="1" thickBot="1" x14ac:dyDescent="0.35">
      <c r="B6" s="109">
        <v>3</v>
      </c>
      <c r="C6" s="106" t="s">
        <v>53</v>
      </c>
      <c r="D6" s="109">
        <v>22000</v>
      </c>
      <c r="E6" s="107">
        <v>0.91</v>
      </c>
      <c r="F6" s="110">
        <f t="shared" si="0"/>
        <v>20020</v>
      </c>
    </row>
    <row r="7" spans="2:6" ht="43.8" thickBot="1" x14ac:dyDescent="0.35">
      <c r="B7" s="109">
        <v>4</v>
      </c>
      <c r="C7" s="106" t="s">
        <v>46</v>
      </c>
      <c r="D7" s="109">
        <v>130000</v>
      </c>
      <c r="E7" s="108">
        <v>0.17</v>
      </c>
      <c r="F7" s="110">
        <f t="shared" si="0"/>
        <v>22100</v>
      </c>
    </row>
    <row r="8" spans="2:6" ht="43.8" thickBot="1" x14ac:dyDescent="0.35">
      <c r="B8" s="109">
        <v>5</v>
      </c>
      <c r="C8" s="106" t="s">
        <v>47</v>
      </c>
      <c r="D8" s="109">
        <v>8000</v>
      </c>
      <c r="E8" s="108">
        <v>1.24</v>
      </c>
      <c r="F8" s="110">
        <f t="shared" si="0"/>
        <v>9920</v>
      </c>
    </row>
    <row r="9" spans="2:6" ht="57" customHeight="1" thickBot="1" x14ac:dyDescent="0.35">
      <c r="B9" s="109">
        <v>6</v>
      </c>
      <c r="C9" s="106" t="s">
        <v>48</v>
      </c>
      <c r="D9" s="109">
        <v>3000</v>
      </c>
      <c r="E9" s="108">
        <v>0.56999999999999995</v>
      </c>
      <c r="F9" s="110">
        <f t="shared" si="0"/>
        <v>1709.9999999999998</v>
      </c>
    </row>
    <row r="10" spans="2:6" ht="29.4" thickBot="1" x14ac:dyDescent="0.35">
      <c r="B10" s="109">
        <v>7</v>
      </c>
      <c r="C10" s="106" t="s">
        <v>49</v>
      </c>
      <c r="D10" s="109">
        <v>2000</v>
      </c>
      <c r="E10" s="108">
        <v>1.19</v>
      </c>
      <c r="F10" s="110">
        <f t="shared" si="0"/>
        <v>2380</v>
      </c>
    </row>
    <row r="11" spans="2:6" ht="187.8" thickBot="1" x14ac:dyDescent="0.35">
      <c r="B11" s="109">
        <v>8</v>
      </c>
      <c r="C11" s="106" t="s">
        <v>50</v>
      </c>
      <c r="D11" s="109">
        <v>3000</v>
      </c>
      <c r="E11" s="108">
        <v>14.96</v>
      </c>
      <c r="F11" s="110">
        <f t="shared" si="0"/>
        <v>44880</v>
      </c>
    </row>
    <row r="12" spans="2:6" ht="43.8" thickBot="1" x14ac:dyDescent="0.35">
      <c r="B12" s="109">
        <v>9</v>
      </c>
      <c r="C12" s="106" t="s">
        <v>54</v>
      </c>
      <c r="D12" s="109">
        <v>1000</v>
      </c>
      <c r="E12" s="108">
        <v>7.98</v>
      </c>
      <c r="F12" s="110">
        <f t="shared" si="0"/>
        <v>7980</v>
      </c>
    </row>
    <row r="13" spans="2:6" ht="87" thickBot="1" x14ac:dyDescent="0.35">
      <c r="B13" s="109">
        <v>10</v>
      </c>
      <c r="C13" s="106" t="s">
        <v>51</v>
      </c>
      <c r="D13" s="109">
        <v>6000</v>
      </c>
      <c r="E13" s="108">
        <v>2.98</v>
      </c>
      <c r="F13" s="110">
        <f t="shared" si="0"/>
        <v>17880</v>
      </c>
    </row>
    <row r="14" spans="2:6" ht="43.8" thickBot="1" x14ac:dyDescent="0.35">
      <c r="B14" s="109">
        <v>11</v>
      </c>
      <c r="C14" s="106" t="s">
        <v>55</v>
      </c>
      <c r="D14" s="109">
        <v>600</v>
      </c>
      <c r="E14" s="108">
        <v>49.83</v>
      </c>
      <c r="F14" s="110">
        <f t="shared" si="0"/>
        <v>29898</v>
      </c>
    </row>
    <row r="15" spans="2:6" ht="43.8" thickBot="1" x14ac:dyDescent="0.35">
      <c r="B15" s="109">
        <v>12</v>
      </c>
      <c r="C15" s="106" t="s">
        <v>56</v>
      </c>
      <c r="D15" s="109">
        <v>3000</v>
      </c>
      <c r="E15" s="108">
        <v>10.66</v>
      </c>
      <c r="F15" s="110">
        <f t="shared" si="0"/>
        <v>31980</v>
      </c>
    </row>
    <row r="16" spans="2:6" ht="15" thickBot="1" x14ac:dyDescent="0.35">
      <c r="B16" s="91" t="s">
        <v>1</v>
      </c>
      <c r="C16" s="91"/>
      <c r="D16" s="109" t="s">
        <v>57</v>
      </c>
      <c r="E16" s="110" t="s">
        <v>57</v>
      </c>
      <c r="F16" s="110">
        <f>SUM(F4:F15)</f>
        <v>201328</v>
      </c>
    </row>
  </sheetData>
  <mergeCells count="2">
    <mergeCell ref="B2:F2"/>
    <mergeCell ref="B16:C1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showGridLines="0" zoomScale="110" zoomScaleNormal="110" workbookViewId="0">
      <pane xSplit="1" topLeftCell="B1" activePane="topRight" state="frozen"/>
      <selection pane="topRight" activeCell="C7" sqref="C7"/>
    </sheetView>
  </sheetViews>
  <sheetFormatPr defaultColWidth="9.109375" defaultRowHeight="14.4" x14ac:dyDescent="0.3"/>
  <cols>
    <col min="1" max="1" width="5.5546875" style="86" bestFit="1" customWidth="1"/>
    <col min="2" max="2" width="10.88671875" style="52" bestFit="1" customWidth="1"/>
    <col min="3" max="3" width="17.88671875" style="52" customWidth="1"/>
    <col min="4" max="4" width="19.109375" style="52" customWidth="1"/>
    <col min="5" max="5" width="13.88671875" style="52" customWidth="1"/>
    <col min="6" max="7" width="15.33203125" style="52" customWidth="1"/>
    <col min="8" max="8" width="16" style="52" customWidth="1"/>
    <col min="9" max="9" width="16.6640625" style="34" customWidth="1"/>
    <col min="10" max="16384" width="9.109375" style="52"/>
  </cols>
  <sheetData>
    <row r="1" spans="1:9" s="40" customFormat="1" x14ac:dyDescent="0.3">
      <c r="A1" s="82"/>
      <c r="I1" s="54"/>
    </row>
    <row r="2" spans="1:9" s="40" customFormat="1" x14ac:dyDescent="0.3">
      <c r="A2" s="82"/>
    </row>
    <row r="3" spans="1:9" s="41" customFormat="1" x14ac:dyDescent="0.3">
      <c r="A3" s="83"/>
      <c r="B3" s="104" t="str">
        <f>'Resumo do Contrato'!B3</f>
        <v>Contrato 45/2022</v>
      </c>
      <c r="C3" s="104"/>
      <c r="D3" s="105"/>
      <c r="E3" s="101"/>
      <c r="F3" s="102"/>
      <c r="G3" s="102"/>
      <c r="H3" s="103"/>
      <c r="I3" s="92" t="s">
        <v>15</v>
      </c>
    </row>
    <row r="4" spans="1:9" s="41" customFormat="1" x14ac:dyDescent="0.3">
      <c r="A4" s="83"/>
      <c r="B4" s="99" t="str">
        <f>'Resumo do Contrato'!D4</f>
        <v>14/07/2022 a 13/07/2023</v>
      </c>
      <c r="C4" s="99"/>
      <c r="D4" s="100"/>
      <c r="E4" s="101"/>
      <c r="F4" s="102"/>
      <c r="G4" s="102"/>
      <c r="H4" s="103"/>
      <c r="I4" s="92"/>
    </row>
    <row r="5" spans="1:9" s="41" customFormat="1" x14ac:dyDescent="0.3">
      <c r="A5" s="83"/>
      <c r="B5" s="104"/>
      <c r="C5" s="104"/>
      <c r="D5" s="105"/>
      <c r="E5" s="101"/>
      <c r="F5" s="102"/>
      <c r="G5" s="102"/>
      <c r="H5" s="103"/>
      <c r="I5" s="92"/>
    </row>
    <row r="6" spans="1:9" s="43" customFormat="1" ht="28.8" x14ac:dyDescent="0.3">
      <c r="A6" s="83"/>
      <c r="B6" s="96"/>
      <c r="C6" s="42" t="s">
        <v>18</v>
      </c>
      <c r="D6" s="59" t="s">
        <v>22</v>
      </c>
      <c r="E6" s="65" t="s">
        <v>13</v>
      </c>
      <c r="F6" s="42" t="s">
        <v>14</v>
      </c>
      <c r="G6" s="42" t="s">
        <v>23</v>
      </c>
      <c r="H6" s="66" t="s">
        <v>17</v>
      </c>
      <c r="I6" s="92"/>
    </row>
    <row r="7" spans="1:9" s="41" customFormat="1" x14ac:dyDescent="0.3">
      <c r="A7" s="83"/>
      <c r="B7" s="96"/>
      <c r="C7" s="44">
        <f>D7/12</f>
        <v>16777.333333333332</v>
      </c>
      <c r="D7" s="60">
        <v>201328</v>
      </c>
      <c r="E7" s="67"/>
      <c r="F7" s="45"/>
      <c r="G7" s="45"/>
      <c r="H7" s="68">
        <f>F22</f>
        <v>0</v>
      </c>
      <c r="I7" s="79">
        <f>H7+D7</f>
        <v>201328</v>
      </c>
    </row>
    <row r="8" spans="1:9" s="41" customFormat="1" x14ac:dyDescent="0.3">
      <c r="A8" s="83"/>
      <c r="B8" s="97" t="s">
        <v>19</v>
      </c>
      <c r="C8" s="97"/>
      <c r="D8" s="61"/>
      <c r="E8" s="98" t="s">
        <v>19</v>
      </c>
      <c r="F8" s="97"/>
      <c r="G8" s="46"/>
      <c r="H8" s="69"/>
      <c r="I8" s="80"/>
    </row>
    <row r="9" spans="1:9" s="50" customFormat="1" x14ac:dyDescent="0.3">
      <c r="A9" s="84"/>
      <c r="B9" s="47" t="s">
        <v>20</v>
      </c>
      <c r="C9" s="48" t="s">
        <v>21</v>
      </c>
      <c r="D9" s="62"/>
      <c r="E9" s="70" t="s">
        <v>20</v>
      </c>
      <c r="F9" s="49" t="s">
        <v>16</v>
      </c>
      <c r="G9" s="49" t="s">
        <v>21</v>
      </c>
      <c r="H9" s="71"/>
      <c r="I9" s="80"/>
    </row>
    <row r="10" spans="1:9" s="41" customFormat="1" ht="15" customHeight="1" x14ac:dyDescent="0.3">
      <c r="A10" s="85" t="s">
        <v>24</v>
      </c>
      <c r="B10" s="111">
        <v>1</v>
      </c>
      <c r="C10" s="114">
        <f>D7</f>
        <v>201328</v>
      </c>
      <c r="D10" s="63"/>
      <c r="E10" s="93"/>
      <c r="F10" s="56"/>
      <c r="G10" s="56"/>
      <c r="H10" s="72"/>
      <c r="I10" s="80"/>
    </row>
    <row r="11" spans="1:9" s="41" customFormat="1" ht="15" customHeight="1" x14ac:dyDescent="0.3">
      <c r="A11" s="85" t="s">
        <v>25</v>
      </c>
      <c r="B11" s="112"/>
      <c r="C11" s="115"/>
      <c r="D11" s="63"/>
      <c r="E11" s="94"/>
      <c r="F11" s="56"/>
      <c r="G11" s="56"/>
      <c r="H11" s="73"/>
      <c r="I11" s="80"/>
    </row>
    <row r="12" spans="1:9" s="41" customFormat="1" ht="15" customHeight="1" x14ac:dyDescent="0.3">
      <c r="A12" s="85" t="s">
        <v>26</v>
      </c>
      <c r="B12" s="112"/>
      <c r="C12" s="115"/>
      <c r="D12" s="63"/>
      <c r="E12" s="94"/>
      <c r="F12" s="56"/>
      <c r="G12" s="56"/>
      <c r="H12" s="73"/>
      <c r="I12" s="80"/>
    </row>
    <row r="13" spans="1:9" s="41" customFormat="1" ht="15" customHeight="1" x14ac:dyDescent="0.3">
      <c r="A13" s="85" t="s">
        <v>27</v>
      </c>
      <c r="B13" s="112"/>
      <c r="C13" s="115"/>
      <c r="D13" s="63"/>
      <c r="E13" s="94"/>
      <c r="F13" s="56"/>
      <c r="G13" s="56"/>
      <c r="H13" s="72"/>
      <c r="I13" s="80"/>
    </row>
    <row r="14" spans="1:9" s="41" customFormat="1" ht="15" customHeight="1" x14ac:dyDescent="0.3">
      <c r="A14" s="85" t="s">
        <v>28</v>
      </c>
      <c r="B14" s="112"/>
      <c r="C14" s="115"/>
      <c r="D14" s="63"/>
      <c r="E14" s="94"/>
      <c r="F14" s="56"/>
      <c r="G14" s="56"/>
      <c r="H14" s="72"/>
      <c r="I14" s="80"/>
    </row>
    <row r="15" spans="1:9" s="41" customFormat="1" ht="15" customHeight="1" x14ac:dyDescent="0.3">
      <c r="A15" s="85" t="s">
        <v>29</v>
      </c>
      <c r="B15" s="112"/>
      <c r="C15" s="115"/>
      <c r="D15" s="63"/>
      <c r="E15" s="94"/>
      <c r="F15" s="56"/>
      <c r="G15" s="56"/>
      <c r="H15" s="72"/>
      <c r="I15" s="80"/>
    </row>
    <row r="16" spans="1:9" s="41" customFormat="1" ht="15" customHeight="1" x14ac:dyDescent="0.3">
      <c r="A16" s="85" t="s">
        <v>30</v>
      </c>
      <c r="B16" s="112"/>
      <c r="C16" s="115"/>
      <c r="D16" s="63"/>
      <c r="E16" s="94"/>
      <c r="F16" s="56"/>
      <c r="G16" s="56"/>
      <c r="H16" s="72"/>
      <c r="I16" s="80"/>
    </row>
    <row r="17" spans="1:9" s="41" customFormat="1" ht="15" customHeight="1" x14ac:dyDescent="0.3">
      <c r="A17" s="85" t="s">
        <v>31</v>
      </c>
      <c r="B17" s="112"/>
      <c r="C17" s="115"/>
      <c r="D17" s="63"/>
      <c r="E17" s="94"/>
      <c r="F17" s="56"/>
      <c r="G17" s="56"/>
      <c r="H17" s="72"/>
      <c r="I17" s="80"/>
    </row>
    <row r="18" spans="1:9" s="41" customFormat="1" ht="15" customHeight="1" x14ac:dyDescent="0.3">
      <c r="A18" s="85" t="s">
        <v>32</v>
      </c>
      <c r="B18" s="112"/>
      <c r="C18" s="115"/>
      <c r="D18" s="63"/>
      <c r="E18" s="94"/>
      <c r="F18" s="56"/>
      <c r="G18" s="56"/>
      <c r="H18" s="72"/>
      <c r="I18" s="80"/>
    </row>
    <row r="19" spans="1:9" s="41" customFormat="1" ht="15" customHeight="1" x14ac:dyDescent="0.3">
      <c r="A19" s="85" t="s">
        <v>33</v>
      </c>
      <c r="B19" s="112"/>
      <c r="C19" s="115"/>
      <c r="D19" s="63"/>
      <c r="E19" s="94"/>
      <c r="F19" s="56"/>
      <c r="G19" s="56"/>
      <c r="H19" s="72"/>
      <c r="I19" s="80"/>
    </row>
    <row r="20" spans="1:9" s="41" customFormat="1" ht="15" customHeight="1" x14ac:dyDescent="0.3">
      <c r="A20" s="85" t="s">
        <v>34</v>
      </c>
      <c r="B20" s="112"/>
      <c r="C20" s="115"/>
      <c r="D20" s="63"/>
      <c r="E20" s="94"/>
      <c r="F20" s="56"/>
      <c r="G20" s="56"/>
      <c r="H20" s="72"/>
      <c r="I20" s="80"/>
    </row>
    <row r="21" spans="1:9" s="41" customFormat="1" ht="15" customHeight="1" x14ac:dyDescent="0.3">
      <c r="A21" s="85" t="s">
        <v>35</v>
      </c>
      <c r="B21" s="113"/>
      <c r="C21" s="116"/>
      <c r="D21" s="63"/>
      <c r="E21" s="95"/>
      <c r="F21" s="56"/>
      <c r="G21" s="56"/>
      <c r="H21" s="72"/>
      <c r="I21" s="80"/>
    </row>
    <row r="22" spans="1:9" s="41" customFormat="1" x14ac:dyDescent="0.3">
      <c r="A22" s="83"/>
      <c r="C22" s="53"/>
      <c r="D22" s="63"/>
      <c r="E22" s="74"/>
      <c r="F22" s="51">
        <f>SUM(F10:F21)</f>
        <v>0</v>
      </c>
      <c r="G22" s="51">
        <f>SUM(G10:G21)</f>
        <v>0</v>
      </c>
      <c r="H22" s="63"/>
      <c r="I22" s="80"/>
    </row>
    <row r="23" spans="1:9" ht="15" thickBot="1" x14ac:dyDescent="0.35">
      <c r="D23" s="64"/>
      <c r="E23" s="75"/>
      <c r="H23" s="64"/>
      <c r="I23" s="80"/>
    </row>
    <row r="24" spans="1:9" ht="15.6" thickTop="1" thickBot="1" x14ac:dyDescent="0.35">
      <c r="D24" s="64"/>
      <c r="E24" s="76">
        <v>43194</v>
      </c>
      <c r="F24" s="57" t="s">
        <v>36</v>
      </c>
      <c r="H24" s="64"/>
      <c r="I24" s="81"/>
    </row>
    <row r="25" spans="1:9" ht="15.6" thickTop="1" thickBot="1" x14ac:dyDescent="0.35">
      <c r="D25" s="64"/>
      <c r="E25" s="77">
        <v>43173</v>
      </c>
      <c r="F25" s="58" t="s">
        <v>38</v>
      </c>
      <c r="H25" s="64"/>
      <c r="I25" s="81"/>
    </row>
    <row r="26" spans="1:9" ht="21.6" thickTop="1" x14ac:dyDescent="0.3">
      <c r="C26" s="88"/>
      <c r="D26" s="64"/>
      <c r="E26" s="78">
        <f>E24-E25</f>
        <v>21</v>
      </c>
      <c r="F26" s="55" t="s">
        <v>16</v>
      </c>
      <c r="H26" s="64"/>
      <c r="I26" s="81"/>
    </row>
    <row r="27" spans="1:9" x14ac:dyDescent="0.3">
      <c r="E27" s="40"/>
      <c r="F27" s="58"/>
    </row>
    <row r="28" spans="1:9" x14ac:dyDescent="0.3">
      <c r="E28" s="39"/>
    </row>
    <row r="29" spans="1:9" x14ac:dyDescent="0.3">
      <c r="E29" s="39"/>
      <c r="F29" s="57" t="s">
        <v>36</v>
      </c>
    </row>
    <row r="30" spans="1:9" x14ac:dyDescent="0.3">
      <c r="E30" s="87"/>
      <c r="F30" s="52" t="s">
        <v>37</v>
      </c>
    </row>
    <row r="31" spans="1:9" x14ac:dyDescent="0.3">
      <c r="E31" s="87"/>
    </row>
  </sheetData>
  <mergeCells count="13"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C10:C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2022-07-19T23:03:06Z</dcterms:modified>
</cp:coreProperties>
</file>