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AMBIENTEC\CONTRATO 50.2022\"/>
    </mc:Choice>
  </mc:AlternateContent>
  <bookViews>
    <workbookView xWindow="0" yWindow="0" windowWidth="21600" windowHeight="960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C36" i="3" l="1"/>
  <c r="D9" i="3" l="1"/>
  <c r="F7" i="4" l="1"/>
  <c r="E7" i="4"/>
  <c r="G6" i="4"/>
  <c r="G5" i="4"/>
  <c r="G7" i="4" s="1"/>
  <c r="H9" i="3" l="1"/>
  <c r="I9" i="3" l="1"/>
  <c r="F12" i="3" l="1"/>
  <c r="Z12" i="3"/>
  <c r="Q9" i="3"/>
  <c r="P12" i="3" s="1"/>
  <c r="L9" i="3"/>
  <c r="K12" i="3" s="1"/>
  <c r="B2" i="4"/>
  <c r="AA12" i="3" l="1"/>
  <c r="G17" i="4"/>
  <c r="H12" i="4"/>
  <c r="H17" i="4"/>
  <c r="G12" i="4"/>
  <c r="I17" i="4" l="1"/>
  <c r="N9" i="3"/>
  <c r="S9" i="3" s="1"/>
  <c r="I12" i="4"/>
  <c r="J83" i="4"/>
  <c r="X9" i="3" l="1"/>
  <c r="AC9" i="3" s="1"/>
  <c r="AH9" i="3" s="1"/>
  <c r="E28" i="2"/>
  <c r="B5" i="3" l="1"/>
  <c r="G28" i="2"/>
  <c r="F28" i="2"/>
</calcChain>
</file>

<file path=xl/sharedStrings.xml><?xml version="1.0" encoding="utf-8"?>
<sst xmlns="http://schemas.openxmlformats.org/spreadsheetml/2006/main" count="112" uniqueCount="60">
  <si>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</si>
  <si>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</si>
  <si>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</si>
  <si>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</si>
  <si>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</si>
  <si>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</si>
  <si>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</si>
  <si>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</si>
  <si>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</si>
  <si>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</si>
  <si>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</si>
  <si>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</si>
  <si>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</si>
  <si>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</si>
  <si>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</si>
  <si>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</si>
  <si>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</si>
  <si>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</si>
  <si>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</si>
  <si>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</si>
  <si>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</si>
  <si>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</si>
  <si>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</si>
  <si>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</si>
  <si>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</si>
  <si>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</si>
  <si>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</si>
  <si>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</si>
  <si>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</si>
  <si>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</si>
  <si>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</si>
  <si>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</si>
  <si>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</si>
  <si>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</si>
  <si>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</si>
  <si>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</si>
  <si>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</si>
  <si>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</si>
  <si>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</si>
  <si>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- </t>
  </si>
  <si>
    <t>ADITIVO ....</t>
  </si>
  <si>
    <t>TA  -  - Vigência a partir de 0</t>
  </si>
  <si>
    <t xml:space="preserve">Serviço de dedetização para controle de pragas insetos nas áreas mapeadas do IFMG  Campus Bambuí. Área mapeada para DEDETIZAÇÃO: 37.212 m²
</t>
  </si>
  <si>
    <t>Serviço de desratização para controle de pragas nas áreas mapeadas do IFMG Campus Bambuí. Quantidade de pontos de monitoramento para DESRATIZAÇÃO nas áreas mapeadas: 405 pontos.</t>
  </si>
  <si>
    <t xml:space="preserve">TOTAL </t>
  </si>
  <si>
    <t>CONTRATO 50/2022</t>
  </si>
  <si>
    <t>23209.003669/2022-36</t>
  </si>
  <si>
    <t>Vigência 21/07/2022 a 20/07/2024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</si>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</sst>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/>
    </xf>
    <xf numFmtId="8" fontId="9" fillId="0" borderId="1" xfId="0" applyNumberFormat="1" applyFon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Border="1"/>
    <xf numFmtId="167" fontId="0" fillId="0" borderId="1" xfId="1" applyNumberFormat="1" applyFont="1" applyFill="1" applyBorder="1"/>
    <xf numFmtId="167" fontId="0" fillId="0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7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B3" sqref="B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92"/>
      <c r="J3" s="92"/>
    </row>
    <row r="4" spans="2:10" x14ac:dyDescent="0.25">
      <c r="B4" s="22" t="s">
        <v>3</v>
      </c>
      <c r="C4" s="19"/>
      <c r="D4" s="23"/>
      <c r="E4" s="81">
        <v>45880</v>
      </c>
      <c r="F4" s="20"/>
      <c r="G4" s="21"/>
      <c r="H4" s="23" t="s">
        <v>46</v>
      </c>
      <c r="I4" s="5"/>
    </row>
    <row r="5" spans="2:10" x14ac:dyDescent="0.25">
      <c r="B5" s="70"/>
      <c r="C5" s="19"/>
      <c r="D5" s="23"/>
      <c r="E5" s="19"/>
      <c r="F5" s="20"/>
      <c r="G5" s="21"/>
      <c r="H5" s="23"/>
      <c r="I5" s="5"/>
    </row>
    <row r="6" spans="2:10" x14ac:dyDescent="0.25">
      <c r="B6" s="70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93" t="s">
        <v>10</v>
      </c>
      <c r="C28" s="94"/>
      <c r="D28" s="95"/>
      <c r="E28" s="26">
        <f>SUM(E4:E27)</f>
        <v>45880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zoomScale="110" zoomScaleNormal="110" workbookViewId="0">
      <selection activeCell="F7" sqref="F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7" customWidth="1"/>
    <col min="9" max="10" width="22.140625" bestFit="1" customWidth="1"/>
  </cols>
  <sheetData>
    <row r="2" spans="2:9" x14ac:dyDescent="0.25">
      <c r="B2" s="96" t="str">
        <f>'Resumo do Contrato'!B3</f>
        <v>CONTRATO 50/2022</v>
      </c>
      <c r="C2" s="96"/>
      <c r="D2" s="96"/>
      <c r="E2" s="96"/>
      <c r="F2" s="96"/>
      <c r="G2" s="96"/>
    </row>
    <row r="3" spans="2:9" x14ac:dyDescent="0.25">
      <c r="B3" s="58" t="s">
        <v>15</v>
      </c>
      <c r="C3" s="58" t="s">
        <v>17</v>
      </c>
      <c r="D3" s="58" t="s">
        <v>18</v>
      </c>
      <c r="E3" s="58" t="s">
        <v>19</v>
      </c>
      <c r="F3" s="58" t="s">
        <v>20</v>
      </c>
      <c r="G3" s="58" t="s">
        <v>21</v>
      </c>
    </row>
    <row r="4" spans="2:9" x14ac:dyDescent="0.25">
      <c r="B4" s="80"/>
      <c r="C4" s="80"/>
      <c r="D4" s="80"/>
      <c r="E4" s="80"/>
      <c r="F4" s="80"/>
      <c r="G4" s="80"/>
    </row>
    <row r="5" spans="2:9" ht="90" x14ac:dyDescent="0.25">
      <c r="B5" s="76">
        <v>1</v>
      </c>
      <c r="C5" s="75" t="s">
        <v>42</v>
      </c>
      <c r="D5" s="77" t="s">
        <v>22</v>
      </c>
      <c r="E5" s="77">
        <v>8</v>
      </c>
      <c r="F5" s="82">
        <v>2000</v>
      </c>
      <c r="G5" s="78">
        <f>E5*F5</f>
        <v>16000</v>
      </c>
    </row>
    <row r="6" spans="2:9" ht="105" x14ac:dyDescent="0.25">
      <c r="B6" s="59">
        <v>2</v>
      </c>
      <c r="C6" s="83" t="s">
        <v>43</v>
      </c>
      <c r="D6" s="76" t="s">
        <v>22</v>
      </c>
      <c r="E6" s="77">
        <v>24</v>
      </c>
      <c r="F6" s="82">
        <v>1245</v>
      </c>
      <c r="G6" s="82">
        <f>F6*E6</f>
        <v>29880</v>
      </c>
    </row>
    <row r="7" spans="2:9" x14ac:dyDescent="0.25">
      <c r="B7" s="98" t="s">
        <v>44</v>
      </c>
      <c r="C7" s="99"/>
      <c r="D7" s="100"/>
      <c r="E7" s="84">
        <f>E5+E6</f>
        <v>32</v>
      </c>
      <c r="F7" s="85">
        <f>F5+F6</f>
        <v>3245</v>
      </c>
      <c r="G7" s="86">
        <f>G5+G6</f>
        <v>45880</v>
      </c>
    </row>
    <row r="9" spans="2:9" x14ac:dyDescent="0.25">
      <c r="B9" s="96" t="s">
        <v>41</v>
      </c>
      <c r="C9" s="96"/>
      <c r="D9" s="96"/>
      <c r="E9" s="96"/>
      <c r="F9" s="96"/>
      <c r="G9" s="96"/>
      <c r="H9" s="66" t="s">
        <v>23</v>
      </c>
      <c r="I9" s="67" t="s">
        <v>24</v>
      </c>
    </row>
    <row r="10" spans="2:9" x14ac:dyDescent="0.25">
      <c r="B10" s="58" t="s">
        <v>15</v>
      </c>
      <c r="C10" s="58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60"/>
      <c r="I10" s="59"/>
    </row>
    <row r="11" spans="2:9" x14ac:dyDescent="0.25">
      <c r="B11" s="59"/>
      <c r="C11" s="59"/>
      <c r="D11" s="59"/>
      <c r="E11" s="59"/>
      <c r="F11" s="60"/>
      <c r="G11" s="60"/>
      <c r="H11" s="60"/>
      <c r="I11" s="60"/>
    </row>
    <row r="12" spans="2:9" x14ac:dyDescent="0.25">
      <c r="B12" s="97" t="s">
        <v>16</v>
      </c>
      <c r="C12" s="97"/>
      <c r="D12" s="97"/>
      <c r="E12" s="97"/>
      <c r="F12" s="97"/>
      <c r="G12" s="61" t="e">
        <f>SUM(#REF!)</f>
        <v>#REF!</v>
      </c>
      <c r="H12" s="61" t="e">
        <f>SUM(#REF!)</f>
        <v>#REF!</v>
      </c>
      <c r="I12" s="61" t="e">
        <f>SUM(#REF!)</f>
        <v>#REF!</v>
      </c>
    </row>
    <row r="13" spans="2:9" x14ac:dyDescent="0.25">
      <c r="B13" s="63"/>
      <c r="C13" s="63"/>
      <c r="D13" s="63"/>
      <c r="E13" s="63"/>
      <c r="F13" s="63"/>
      <c r="G13" s="64"/>
    </row>
    <row r="15" spans="2:9" x14ac:dyDescent="0.25">
      <c r="B15" s="96"/>
      <c r="C15" s="96"/>
      <c r="D15" s="96"/>
      <c r="E15" s="96"/>
      <c r="F15" s="96"/>
      <c r="G15" s="96"/>
      <c r="H15" s="66" t="s">
        <v>23</v>
      </c>
      <c r="I15" s="67" t="s">
        <v>24</v>
      </c>
    </row>
    <row r="16" spans="2:9" x14ac:dyDescent="0.25">
      <c r="B16" s="62"/>
      <c r="C16" s="62"/>
      <c r="D16" s="62"/>
      <c r="E16" s="62"/>
      <c r="F16" s="62"/>
      <c r="G16" s="62"/>
      <c r="H16" s="68"/>
      <c r="I16" s="69"/>
    </row>
    <row r="17" spans="2:9" x14ac:dyDescent="0.25">
      <c r="B17" s="97" t="s">
        <v>16</v>
      </c>
      <c r="C17" s="97"/>
      <c r="D17" s="97"/>
      <c r="E17" s="97"/>
      <c r="F17" s="97"/>
      <c r="G17" s="61" t="e">
        <f>SUM(#REF!)</f>
        <v>#REF!</v>
      </c>
      <c r="H17" s="65" t="e">
        <f>SUM(#REF!)</f>
        <v>#REF!</v>
      </c>
      <c r="I17" s="65" t="e">
        <f>SUM(#REF!)</f>
        <v>#REF!</v>
      </c>
    </row>
    <row r="18" spans="2:9" x14ac:dyDescent="0.25">
      <c r="G18" s="57"/>
    </row>
    <row r="83" spans="10:10" x14ac:dyDescent="0.25">
      <c r="J83" s="57">
        <f>SUM(J52:J82)</f>
        <v>0</v>
      </c>
    </row>
  </sheetData>
  <mergeCells count="6">
    <mergeCell ref="B2:G2"/>
    <mergeCell ref="B15:G15"/>
    <mergeCell ref="B17:F17"/>
    <mergeCell ref="B9:G9"/>
    <mergeCell ref="B12:F12"/>
    <mergeCell ref="B7:D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6"/>
  <sheetViews>
    <sheetView showGridLines="0" tabSelected="1" workbookViewId="0">
      <selection activeCell="D21" sqref="D2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2" customFormat="1" x14ac:dyDescent="0.25">
      <c r="I1" s="73"/>
      <c r="N1" s="73"/>
      <c r="S1" s="73"/>
      <c r="X1" s="73"/>
      <c r="AC1" s="73"/>
      <c r="AH1" s="73"/>
    </row>
    <row r="2" spans="2:34" s="72" customFormat="1" x14ac:dyDescent="0.25">
      <c r="I2" s="73"/>
      <c r="N2" s="73"/>
      <c r="S2" s="73"/>
      <c r="X2" s="73"/>
      <c r="AC2" s="73"/>
      <c r="AH2" s="73"/>
    </row>
    <row r="3" spans="2:34" s="74" customFormat="1" x14ac:dyDescent="0.25"/>
    <row r="4" spans="2:34" s="74" customFormat="1" x14ac:dyDescent="0.25"/>
    <row r="5" spans="2:34" s="35" customFormat="1" x14ac:dyDescent="0.25">
      <c r="B5" s="96" t="str">
        <f>'Resumo do Contrato'!B3</f>
        <v>CONTRATO 50/2022</v>
      </c>
      <c r="C5" s="96"/>
      <c r="D5" s="96"/>
      <c r="E5" s="104"/>
      <c r="F5" s="104"/>
      <c r="G5" s="104"/>
      <c r="H5" s="104"/>
      <c r="I5" s="102" t="s">
        <v>6</v>
      </c>
      <c r="J5" s="104" t="s">
        <v>39</v>
      </c>
      <c r="K5" s="104"/>
      <c r="L5" s="104"/>
      <c r="M5" s="104"/>
      <c r="N5" s="102" t="s">
        <v>6</v>
      </c>
      <c r="O5" s="104" t="s">
        <v>40</v>
      </c>
      <c r="P5" s="104"/>
      <c r="Q5" s="104"/>
      <c r="R5" s="104"/>
      <c r="S5" s="102" t="s">
        <v>6</v>
      </c>
      <c r="T5" s="104"/>
      <c r="U5" s="104"/>
      <c r="V5" s="104"/>
      <c r="W5" s="104"/>
      <c r="X5" s="102" t="s">
        <v>6</v>
      </c>
      <c r="Y5" s="104"/>
      <c r="Z5" s="104"/>
      <c r="AA5" s="104"/>
      <c r="AB5" s="104"/>
      <c r="AC5" s="102" t="s">
        <v>6</v>
      </c>
      <c r="AD5" s="104"/>
      <c r="AE5" s="104"/>
      <c r="AF5" s="104"/>
      <c r="AG5" s="104"/>
      <c r="AH5" s="102" t="s">
        <v>6</v>
      </c>
    </row>
    <row r="6" spans="2:34" s="35" customFormat="1" x14ac:dyDescent="0.25">
      <c r="B6" s="103" t="s">
        <v>47</v>
      </c>
      <c r="C6" s="103"/>
      <c r="D6" s="103"/>
      <c r="E6" s="104"/>
      <c r="F6" s="104"/>
      <c r="G6" s="104"/>
      <c r="H6" s="104"/>
      <c r="I6" s="102"/>
      <c r="J6" s="104"/>
      <c r="K6" s="104"/>
      <c r="L6" s="104"/>
      <c r="M6" s="104"/>
      <c r="N6" s="102"/>
      <c r="O6" s="104"/>
      <c r="P6" s="104"/>
      <c r="Q6" s="104"/>
      <c r="R6" s="104"/>
      <c r="S6" s="102"/>
      <c r="T6" s="104"/>
      <c r="U6" s="104"/>
      <c r="V6" s="104"/>
      <c r="W6" s="104"/>
      <c r="X6" s="102"/>
      <c r="Y6" s="104"/>
      <c r="Z6" s="104"/>
      <c r="AA6" s="104"/>
      <c r="AB6" s="104"/>
      <c r="AC6" s="102"/>
      <c r="AD6" s="104"/>
      <c r="AE6" s="104"/>
      <c r="AF6" s="104"/>
      <c r="AG6" s="104"/>
      <c r="AH6" s="102"/>
    </row>
    <row r="7" spans="2:34" s="35" customFormat="1" x14ac:dyDescent="0.25">
      <c r="B7" s="96"/>
      <c r="C7" s="96"/>
      <c r="D7" s="96"/>
      <c r="E7" s="104"/>
      <c r="F7" s="104"/>
      <c r="G7" s="104"/>
      <c r="H7" s="104"/>
      <c r="I7" s="102"/>
      <c r="J7" s="104"/>
      <c r="K7" s="104"/>
      <c r="L7" s="104"/>
      <c r="M7" s="104"/>
      <c r="N7" s="102"/>
      <c r="O7" s="104"/>
      <c r="P7" s="104"/>
      <c r="Q7" s="104"/>
      <c r="R7" s="104"/>
      <c r="S7" s="102"/>
      <c r="T7" s="104"/>
      <c r="U7" s="104"/>
      <c r="V7" s="104"/>
      <c r="W7" s="104"/>
      <c r="X7" s="102"/>
      <c r="Y7" s="104"/>
      <c r="Z7" s="104"/>
      <c r="AA7" s="104"/>
      <c r="AB7" s="104"/>
      <c r="AC7" s="102"/>
      <c r="AD7" s="104"/>
      <c r="AE7" s="104"/>
      <c r="AF7" s="104"/>
      <c r="AG7" s="104"/>
      <c r="AH7" s="102"/>
    </row>
    <row r="8" spans="2:34" s="36" customFormat="1" ht="30" x14ac:dyDescent="0.25">
      <c r="B8" s="105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102"/>
      <c r="J8" s="37" t="s">
        <v>11</v>
      </c>
      <c r="K8" s="37" t="s">
        <v>12</v>
      </c>
      <c r="L8" s="37" t="s">
        <v>24</v>
      </c>
      <c r="M8" s="38" t="s">
        <v>5</v>
      </c>
      <c r="N8" s="102"/>
      <c r="O8" s="37" t="s">
        <v>11</v>
      </c>
      <c r="P8" s="37" t="s">
        <v>12</v>
      </c>
      <c r="Q8" s="37" t="s">
        <v>24</v>
      </c>
      <c r="R8" s="38" t="s">
        <v>5</v>
      </c>
      <c r="S8" s="102"/>
      <c r="T8" s="37"/>
      <c r="U8" s="37"/>
      <c r="V8" s="37"/>
      <c r="W8" s="38"/>
      <c r="X8" s="102"/>
      <c r="Y8" s="37"/>
      <c r="Z8" s="37"/>
      <c r="AA8" s="37"/>
      <c r="AB8" s="38"/>
      <c r="AC8" s="102"/>
      <c r="AD8" s="37"/>
      <c r="AE8" s="37"/>
      <c r="AF8" s="37"/>
      <c r="AG8" s="38"/>
      <c r="AH8" s="102"/>
    </row>
    <row r="9" spans="2:34" s="35" customFormat="1" x14ac:dyDescent="0.25">
      <c r="B9" s="105"/>
      <c r="C9" s="39"/>
      <c r="D9" s="79">
        <f>'Resumo do Contrato'!E4</f>
        <v>45880</v>
      </c>
      <c r="E9" s="40"/>
      <c r="F9" s="40"/>
      <c r="G9" s="40"/>
      <c r="H9" s="41">
        <f>D9</f>
        <v>45880</v>
      </c>
      <c r="I9" s="42">
        <f>H9+D9</f>
        <v>91760</v>
      </c>
      <c r="J9" s="40"/>
      <c r="K9" s="40"/>
      <c r="L9" s="40">
        <f>K9-F9</f>
        <v>0</v>
      </c>
      <c r="M9" s="41"/>
      <c r="N9" s="42">
        <f>M9+I9</f>
        <v>91760</v>
      </c>
      <c r="O9" s="40"/>
      <c r="P9" s="40"/>
      <c r="Q9" s="40">
        <f>P9-K9</f>
        <v>0</v>
      </c>
      <c r="R9" s="41"/>
      <c r="S9" s="42">
        <f>R9+N9</f>
        <v>91760</v>
      </c>
      <c r="T9" s="40"/>
      <c r="U9" s="40"/>
      <c r="V9" s="40"/>
      <c r="W9" s="41"/>
      <c r="X9" s="42">
        <f>W9+S9</f>
        <v>91760</v>
      </c>
      <c r="Y9" s="40"/>
      <c r="Z9" s="40"/>
      <c r="AA9" s="40"/>
      <c r="AB9" s="41"/>
      <c r="AC9" s="42">
        <f>AB9+X9</f>
        <v>91760</v>
      </c>
      <c r="AD9" s="40"/>
      <c r="AE9" s="40"/>
      <c r="AF9" s="40"/>
      <c r="AG9" s="41"/>
      <c r="AH9" s="42">
        <f>AG9+AC9</f>
        <v>91760</v>
      </c>
    </row>
    <row r="10" spans="2:34" s="35" customFormat="1" x14ac:dyDescent="0.25">
      <c r="B10" s="101" t="s">
        <v>13</v>
      </c>
      <c r="C10" s="101"/>
      <c r="D10" s="43"/>
      <c r="E10" s="101" t="s">
        <v>13</v>
      </c>
      <c r="F10" s="101"/>
      <c r="G10" s="44"/>
      <c r="H10" s="45"/>
      <c r="I10" s="45"/>
      <c r="J10" s="101" t="s">
        <v>13</v>
      </c>
      <c r="K10" s="101"/>
      <c r="L10" s="56"/>
      <c r="M10" s="45"/>
      <c r="N10" s="45"/>
      <c r="O10" s="101" t="s">
        <v>13</v>
      </c>
      <c r="P10" s="101"/>
      <c r="Q10" s="56"/>
      <c r="R10" s="45"/>
      <c r="S10" s="45"/>
      <c r="T10" s="101"/>
      <c r="U10" s="101"/>
      <c r="V10" s="56"/>
      <c r="W10" s="45"/>
      <c r="X10" s="45"/>
      <c r="Y10" s="101"/>
      <c r="Z10" s="101"/>
      <c r="AA10" s="56"/>
      <c r="AB10" s="45"/>
      <c r="AC10" s="45"/>
      <c r="AD10" s="101"/>
      <c r="AE10" s="101"/>
      <c r="AF10" s="56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90">
        <v>3245</v>
      </c>
      <c r="E12" s="52" t="s">
        <v>25</v>
      </c>
      <c r="F12" s="54">
        <f>(G9/365)*217</f>
        <v>0</v>
      </c>
      <c r="G12" s="54"/>
      <c r="H12" s="55"/>
      <c r="I12" s="45"/>
      <c r="J12" s="52" t="s">
        <v>26</v>
      </c>
      <c r="K12" s="54">
        <f>(L9/360)*148</f>
        <v>0</v>
      </c>
      <c r="L12" s="54"/>
      <c r="M12" s="55"/>
      <c r="N12" s="45"/>
      <c r="O12" s="52" t="s">
        <v>27</v>
      </c>
      <c r="P12" s="54">
        <f>(Q9/360)*148</f>
        <v>0</v>
      </c>
      <c r="Q12" s="54"/>
      <c r="R12" s="55"/>
      <c r="S12" s="45"/>
      <c r="T12" s="52"/>
      <c r="U12" s="54"/>
      <c r="V12" s="54"/>
      <c r="W12" s="55"/>
      <c r="X12" s="45"/>
      <c r="Y12" s="52" t="s">
        <v>27</v>
      </c>
      <c r="Z12" s="54">
        <f>(AA9/365)*269</f>
        <v>0</v>
      </c>
      <c r="AA12" s="54">
        <f>Z12+V12</f>
        <v>0</v>
      </c>
      <c r="AB12" s="55"/>
      <c r="AC12" s="45"/>
      <c r="AD12" s="52" t="s">
        <v>28</v>
      </c>
      <c r="AE12" s="54"/>
      <c r="AF12" s="54"/>
      <c r="AG12" s="55"/>
      <c r="AH12" s="45"/>
    </row>
    <row r="13" spans="2:34" s="35" customFormat="1" x14ac:dyDescent="0.25">
      <c r="B13" s="52" t="s">
        <v>26</v>
      </c>
      <c r="C13" s="90">
        <v>1245</v>
      </c>
      <c r="E13" s="53" t="s">
        <v>26</v>
      </c>
      <c r="F13" s="54"/>
      <c r="G13" s="54"/>
      <c r="H13" s="71"/>
      <c r="I13" s="45"/>
      <c r="J13" s="53"/>
      <c r="K13" s="54"/>
      <c r="L13" s="54"/>
      <c r="M13" s="71"/>
      <c r="N13" s="45"/>
      <c r="O13" s="53"/>
      <c r="P13" s="54"/>
      <c r="Q13" s="54"/>
      <c r="R13" s="71"/>
      <c r="S13" s="45"/>
      <c r="T13" s="53"/>
      <c r="U13" s="54"/>
      <c r="V13" s="54"/>
      <c r="W13" s="71"/>
      <c r="X13" s="45"/>
      <c r="Y13" s="53"/>
      <c r="Z13" s="54"/>
      <c r="AA13" s="54"/>
      <c r="AB13" s="71"/>
      <c r="AC13" s="45"/>
      <c r="AD13" s="53"/>
      <c r="AE13" s="54"/>
      <c r="AF13" s="54"/>
      <c r="AG13" s="71"/>
      <c r="AH13" s="45"/>
    </row>
    <row r="14" spans="2:34" s="35" customFormat="1" x14ac:dyDescent="0.25">
      <c r="B14" s="52" t="s">
        <v>27</v>
      </c>
      <c r="C14" s="90">
        <v>1245</v>
      </c>
      <c r="E14" s="53" t="s">
        <v>27</v>
      </c>
      <c r="F14" s="54"/>
      <c r="G14" s="54"/>
      <c r="H14" s="71"/>
      <c r="I14" s="45"/>
      <c r="J14" s="53"/>
      <c r="K14" s="54"/>
      <c r="L14" s="54"/>
      <c r="M14" s="71"/>
      <c r="N14" s="45"/>
      <c r="O14" s="53"/>
      <c r="P14" s="54"/>
      <c r="Q14" s="54"/>
      <c r="R14" s="71"/>
      <c r="S14" s="45"/>
      <c r="T14" s="53"/>
      <c r="U14" s="54"/>
      <c r="V14" s="54"/>
      <c r="W14" s="71"/>
      <c r="X14" s="45"/>
      <c r="Y14" s="53"/>
      <c r="Z14" s="54"/>
      <c r="AA14" s="54"/>
      <c r="AB14" s="71"/>
      <c r="AC14" s="45"/>
      <c r="AD14" s="53"/>
      <c r="AE14" s="54"/>
      <c r="AF14" s="54"/>
      <c r="AG14" s="71"/>
      <c r="AH14" s="45"/>
    </row>
    <row r="15" spans="2:34" s="35" customFormat="1" x14ac:dyDescent="0.25">
      <c r="B15" s="52" t="s">
        <v>28</v>
      </c>
      <c r="C15" s="90">
        <v>3245</v>
      </c>
      <c r="E15" s="53" t="s">
        <v>28</v>
      </c>
      <c r="F15" s="54"/>
      <c r="G15" s="54"/>
      <c r="H15" s="55"/>
      <c r="I15" s="45"/>
      <c r="J15" s="53"/>
      <c r="K15" s="54"/>
      <c r="L15" s="54"/>
      <c r="M15" s="55"/>
      <c r="N15" s="45"/>
      <c r="O15" s="53"/>
      <c r="P15" s="54"/>
      <c r="Q15" s="54"/>
      <c r="R15" s="55"/>
      <c r="S15" s="45"/>
      <c r="T15" s="53"/>
      <c r="U15" s="54"/>
      <c r="V15" s="54"/>
      <c r="W15" s="55"/>
      <c r="X15" s="45"/>
      <c r="Y15" s="53"/>
      <c r="Z15" s="54"/>
      <c r="AA15" s="54"/>
      <c r="AB15" s="55"/>
      <c r="AC15" s="45"/>
      <c r="AD15" s="53"/>
      <c r="AE15" s="54"/>
      <c r="AF15" s="54"/>
      <c r="AG15" s="55"/>
      <c r="AH15" s="45"/>
    </row>
    <row r="16" spans="2:34" s="35" customFormat="1" x14ac:dyDescent="0.25">
      <c r="B16" s="52" t="s">
        <v>31</v>
      </c>
      <c r="C16" s="90">
        <v>1245</v>
      </c>
      <c r="E16" s="53" t="s">
        <v>31</v>
      </c>
      <c r="F16" s="54"/>
      <c r="G16" s="54"/>
      <c r="H16" s="55"/>
      <c r="I16" s="45"/>
      <c r="J16" s="53"/>
      <c r="K16" s="54"/>
      <c r="L16" s="54"/>
      <c r="M16" s="55"/>
      <c r="N16" s="45"/>
      <c r="O16" s="53"/>
      <c r="P16" s="54"/>
      <c r="Q16" s="54"/>
      <c r="R16" s="55"/>
      <c r="S16" s="45"/>
      <c r="T16" s="53"/>
      <c r="U16" s="54"/>
      <c r="V16" s="54"/>
      <c r="W16" s="55"/>
      <c r="X16" s="45"/>
      <c r="Y16" s="53"/>
      <c r="Z16" s="54"/>
      <c r="AA16" s="54"/>
      <c r="AB16" s="55"/>
      <c r="AC16" s="45"/>
      <c r="AD16" s="53"/>
      <c r="AE16" s="54"/>
      <c r="AF16" s="54"/>
      <c r="AG16" s="55"/>
      <c r="AH16" s="45"/>
    </row>
    <row r="17" spans="2:34" s="35" customFormat="1" x14ac:dyDescent="0.25">
      <c r="B17" s="52" t="s">
        <v>32</v>
      </c>
      <c r="C17" s="90">
        <v>1245</v>
      </c>
      <c r="E17" s="53" t="s">
        <v>32</v>
      </c>
      <c r="F17" s="54"/>
      <c r="G17" s="54"/>
      <c r="H17" s="55"/>
      <c r="I17" s="45"/>
      <c r="J17" s="53"/>
      <c r="K17" s="54"/>
      <c r="L17" s="54"/>
      <c r="M17" s="55"/>
      <c r="N17" s="45"/>
      <c r="O17" s="53"/>
      <c r="P17" s="54"/>
      <c r="Q17" s="54"/>
      <c r="R17" s="55"/>
      <c r="S17" s="45"/>
      <c r="T17" s="53"/>
      <c r="U17" s="54"/>
      <c r="V17" s="54"/>
      <c r="W17" s="55"/>
      <c r="X17" s="45"/>
      <c r="Y17" s="53"/>
      <c r="Z17" s="54"/>
      <c r="AA17" s="54"/>
      <c r="AB17" s="55"/>
      <c r="AC17" s="45"/>
      <c r="AD17" s="53"/>
      <c r="AE17" s="54"/>
      <c r="AF17" s="54"/>
      <c r="AG17" s="55"/>
      <c r="AH17" s="45"/>
    </row>
    <row r="18" spans="2:34" s="35" customFormat="1" x14ac:dyDescent="0.25">
      <c r="B18" s="52" t="s">
        <v>33</v>
      </c>
      <c r="C18" s="90">
        <v>3245</v>
      </c>
      <c r="E18" s="53" t="s">
        <v>33</v>
      </c>
      <c r="F18" s="54"/>
      <c r="G18" s="54"/>
      <c r="H18" s="55"/>
      <c r="I18" s="45"/>
      <c r="J18" s="53"/>
      <c r="K18" s="54"/>
      <c r="L18" s="54"/>
      <c r="M18" s="55"/>
      <c r="N18" s="45"/>
      <c r="O18" s="53"/>
      <c r="P18" s="54"/>
      <c r="Q18" s="54"/>
      <c r="R18" s="55"/>
      <c r="S18" s="45"/>
      <c r="T18" s="53"/>
      <c r="U18" s="54"/>
      <c r="V18" s="54"/>
      <c r="W18" s="55"/>
      <c r="X18" s="45"/>
      <c r="Y18" s="53"/>
      <c r="Z18" s="54"/>
      <c r="AA18" s="54"/>
      <c r="AB18" s="55"/>
      <c r="AC18" s="45"/>
      <c r="AD18" s="53"/>
      <c r="AE18" s="54"/>
      <c r="AF18" s="54"/>
      <c r="AG18" s="55"/>
      <c r="AH18" s="45"/>
    </row>
    <row r="19" spans="2:34" s="35" customFormat="1" x14ac:dyDescent="0.25">
      <c r="B19" s="52" t="s">
        <v>34</v>
      </c>
      <c r="C19" s="90">
        <v>1245</v>
      </c>
      <c r="E19" s="53" t="s">
        <v>34</v>
      </c>
      <c r="F19" s="54"/>
      <c r="G19" s="54"/>
      <c r="H19" s="55"/>
      <c r="I19" s="45"/>
      <c r="J19" s="53"/>
      <c r="K19" s="54"/>
      <c r="L19" s="54"/>
      <c r="M19" s="55"/>
      <c r="N19" s="45"/>
      <c r="O19" s="53"/>
      <c r="P19" s="54"/>
      <c r="Q19" s="54"/>
      <c r="R19" s="55"/>
      <c r="S19" s="45"/>
      <c r="T19" s="53"/>
      <c r="U19" s="54"/>
      <c r="V19" s="54"/>
      <c r="W19" s="55"/>
      <c r="X19" s="45"/>
      <c r="Y19" s="53"/>
      <c r="Z19" s="54"/>
      <c r="AA19" s="54"/>
      <c r="AB19" s="55"/>
      <c r="AC19" s="45"/>
      <c r="AD19" s="53"/>
      <c r="AE19" s="54"/>
      <c r="AF19" s="54"/>
      <c r="AG19" s="55"/>
      <c r="AH19" s="45"/>
    </row>
    <row r="20" spans="2:34" s="35" customFormat="1" x14ac:dyDescent="0.25">
      <c r="B20" s="52" t="s">
        <v>35</v>
      </c>
      <c r="C20" s="90">
        <v>1245</v>
      </c>
      <c r="E20" s="53" t="s">
        <v>35</v>
      </c>
      <c r="F20" s="54"/>
      <c r="G20" s="54"/>
      <c r="H20" s="55"/>
      <c r="I20" s="45"/>
      <c r="J20" s="53"/>
      <c r="K20" s="54"/>
      <c r="L20" s="54"/>
      <c r="M20" s="55"/>
      <c r="N20" s="45"/>
      <c r="O20" s="53"/>
      <c r="P20" s="54"/>
      <c r="Q20" s="54"/>
      <c r="R20" s="55"/>
      <c r="S20" s="45"/>
      <c r="T20" s="53"/>
      <c r="U20" s="54"/>
      <c r="V20" s="54"/>
      <c r="W20" s="55"/>
      <c r="X20" s="45"/>
      <c r="Y20" s="53"/>
      <c r="Z20" s="54"/>
      <c r="AA20" s="54"/>
      <c r="AB20" s="55"/>
      <c r="AC20" s="45"/>
      <c r="AD20" s="53"/>
      <c r="AE20" s="54"/>
      <c r="AF20" s="54"/>
      <c r="AG20" s="55"/>
      <c r="AH20" s="45"/>
    </row>
    <row r="21" spans="2:34" s="35" customFormat="1" x14ac:dyDescent="0.25">
      <c r="B21" s="52" t="s">
        <v>36</v>
      </c>
      <c r="C21" s="90">
        <v>3245</v>
      </c>
      <c r="E21" s="53" t="s">
        <v>36</v>
      </c>
      <c r="F21" s="54"/>
      <c r="G21" s="54"/>
      <c r="H21" s="55"/>
      <c r="I21" s="45"/>
      <c r="J21" s="53"/>
      <c r="K21" s="54"/>
      <c r="L21" s="54"/>
      <c r="M21" s="55"/>
      <c r="N21" s="45"/>
      <c r="O21" s="53"/>
      <c r="P21" s="54"/>
      <c r="Q21" s="54"/>
      <c r="R21" s="55"/>
      <c r="S21" s="45"/>
      <c r="T21" s="53"/>
      <c r="U21" s="54"/>
      <c r="V21" s="54"/>
      <c r="W21" s="55"/>
      <c r="X21" s="45"/>
      <c r="Y21" s="53"/>
      <c r="Z21" s="54"/>
      <c r="AA21" s="54"/>
      <c r="AB21" s="55"/>
      <c r="AC21" s="45"/>
      <c r="AD21" s="53"/>
      <c r="AE21" s="54"/>
      <c r="AF21" s="54"/>
      <c r="AG21" s="55"/>
      <c r="AH21" s="45"/>
    </row>
    <row r="22" spans="2:34" s="35" customFormat="1" x14ac:dyDescent="0.25">
      <c r="B22" s="52" t="s">
        <v>37</v>
      </c>
      <c r="C22" s="90">
        <v>1245</v>
      </c>
      <c r="E22" s="53" t="s">
        <v>37</v>
      </c>
      <c r="F22" s="54"/>
      <c r="G22" s="54"/>
      <c r="H22" s="55"/>
      <c r="I22" s="45"/>
      <c r="J22" s="53"/>
      <c r="K22" s="54"/>
      <c r="L22" s="54"/>
      <c r="M22" s="55"/>
      <c r="N22" s="45"/>
      <c r="O22" s="53"/>
      <c r="P22" s="54"/>
      <c r="Q22" s="54"/>
      <c r="R22" s="55"/>
      <c r="S22" s="45"/>
      <c r="T22" s="53"/>
      <c r="U22" s="54"/>
      <c r="V22" s="54"/>
      <c r="W22" s="55"/>
      <c r="X22" s="45"/>
      <c r="Y22" s="53"/>
      <c r="Z22" s="54"/>
      <c r="AA22" s="54"/>
      <c r="AB22" s="55"/>
      <c r="AC22" s="45"/>
      <c r="AD22" s="53"/>
      <c r="AE22" s="54"/>
      <c r="AF22" s="54"/>
      <c r="AG22" s="55"/>
      <c r="AH22" s="45"/>
    </row>
    <row r="23" spans="2:34" s="35" customFormat="1" x14ac:dyDescent="0.25">
      <c r="B23" s="52" t="s">
        <v>38</v>
      </c>
      <c r="C23" s="90">
        <v>1245</v>
      </c>
      <c r="E23" s="53" t="s">
        <v>38</v>
      </c>
      <c r="F23" s="54"/>
      <c r="G23" s="54"/>
      <c r="H23" s="55"/>
      <c r="I23" s="45"/>
      <c r="J23" s="53"/>
      <c r="K23" s="54"/>
      <c r="L23" s="54"/>
      <c r="M23" s="55"/>
      <c r="N23" s="45"/>
      <c r="O23" s="53"/>
      <c r="P23" s="54"/>
      <c r="Q23" s="54"/>
      <c r="R23" s="55"/>
      <c r="S23" s="45"/>
      <c r="T23" s="53"/>
      <c r="U23" s="54"/>
      <c r="V23" s="54"/>
      <c r="W23" s="55"/>
      <c r="X23" s="45"/>
      <c r="Y23" s="53"/>
      <c r="Z23" s="54"/>
      <c r="AA23" s="54"/>
      <c r="AB23" s="55"/>
      <c r="AC23" s="45"/>
      <c r="AD23" s="53"/>
      <c r="AE23" s="54"/>
      <c r="AF23" s="54"/>
      <c r="AG23" s="55"/>
      <c r="AH23" s="45"/>
    </row>
    <row r="24" spans="2:34" s="35" customFormat="1" x14ac:dyDescent="0.25">
      <c r="B24" s="87" t="s">
        <v>48</v>
      </c>
      <c r="C24" s="89">
        <v>3245</v>
      </c>
      <c r="I24" s="45"/>
      <c r="N24" s="45"/>
      <c r="S24" s="45"/>
      <c r="X24" s="45"/>
      <c r="AC24" s="45"/>
      <c r="AH24" s="45"/>
    </row>
    <row r="25" spans="2:34" x14ac:dyDescent="0.25">
      <c r="B25" s="88" t="s">
        <v>49</v>
      </c>
      <c r="C25" s="91">
        <v>1245</v>
      </c>
      <c r="I25" s="45"/>
      <c r="N25" s="45"/>
      <c r="S25" s="45"/>
      <c r="X25" s="45"/>
      <c r="AC25" s="45"/>
      <c r="AH25" s="45"/>
    </row>
    <row r="26" spans="2:34" x14ac:dyDescent="0.25">
      <c r="B26" s="52" t="s">
        <v>50</v>
      </c>
      <c r="C26" s="91">
        <v>1245</v>
      </c>
      <c r="I26" s="45"/>
      <c r="N26" s="45"/>
      <c r="S26" s="45"/>
      <c r="X26" s="45"/>
      <c r="AC26" s="45"/>
      <c r="AH26" s="45"/>
    </row>
    <row r="27" spans="2:34" x14ac:dyDescent="0.25">
      <c r="B27" s="52" t="s">
        <v>51</v>
      </c>
      <c r="C27" s="91">
        <v>3245</v>
      </c>
    </row>
    <row r="28" spans="2:34" x14ac:dyDescent="0.25">
      <c r="B28" s="52" t="s">
        <v>52</v>
      </c>
      <c r="C28" s="91">
        <v>1245</v>
      </c>
    </row>
    <row r="29" spans="2:34" x14ac:dyDescent="0.25">
      <c r="B29" s="52" t="s">
        <v>53</v>
      </c>
      <c r="C29" s="91">
        <v>1245</v>
      </c>
    </row>
    <row r="30" spans="2:34" x14ac:dyDescent="0.25">
      <c r="B30" s="52" t="s">
        <v>54</v>
      </c>
      <c r="C30" s="91">
        <v>3245</v>
      </c>
    </row>
    <row r="31" spans="2:34" x14ac:dyDescent="0.25">
      <c r="B31" s="52" t="s">
        <v>55</v>
      </c>
      <c r="C31" s="91">
        <v>1245</v>
      </c>
    </row>
    <row r="32" spans="2:34" x14ac:dyDescent="0.25">
      <c r="B32" s="52" t="s">
        <v>56</v>
      </c>
      <c r="C32" s="91">
        <v>1245</v>
      </c>
    </row>
    <row r="33" spans="2:3" x14ac:dyDescent="0.25">
      <c r="B33" s="52" t="s">
        <v>57</v>
      </c>
      <c r="C33" s="91">
        <v>3245</v>
      </c>
    </row>
    <row r="34" spans="2:3" x14ac:dyDescent="0.25">
      <c r="B34" s="52" t="s">
        <v>58</v>
      </c>
      <c r="C34" s="91">
        <v>1245</v>
      </c>
    </row>
    <row r="35" spans="2:3" x14ac:dyDescent="0.25">
      <c r="B35" s="52" t="s">
        <v>59</v>
      </c>
      <c r="C35" s="91">
        <v>1245</v>
      </c>
    </row>
    <row r="36" spans="2:3" x14ac:dyDescent="0.25">
      <c r="C36" s="106">
        <f>SUM(C12:C35)</f>
        <v>45880</v>
      </c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2022-07-29T16:09:29Z</dcterms:modified>
</cp:coreProperties>
</file>