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EMIG\CONTRATOS 2022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F4" i="4" l="1"/>
  <c r="C12" i="3" s="1"/>
  <c r="C71" i="3" s="1"/>
  <c r="C16" i="3" l="1"/>
  <c r="C32" i="3"/>
  <c r="C48" i="3"/>
  <c r="C64" i="3"/>
  <c r="C69" i="3"/>
  <c r="C24" i="3"/>
  <c r="C28" i="3"/>
  <c r="C40" i="3"/>
  <c r="C44" i="3"/>
  <c r="C56" i="3"/>
  <c r="C68" i="3"/>
  <c r="C17" i="3"/>
  <c r="C21" i="3"/>
  <c r="C29" i="3"/>
  <c r="C33" i="3"/>
  <c r="C45" i="3"/>
  <c r="C57" i="3"/>
  <c r="C14" i="3"/>
  <c r="C22" i="3"/>
  <c r="C26" i="3"/>
  <c r="C34" i="3"/>
  <c r="C38" i="3"/>
  <c r="C42" i="3"/>
  <c r="C46" i="3"/>
  <c r="C50" i="3"/>
  <c r="C54" i="3"/>
  <c r="C58" i="3"/>
  <c r="C62" i="3"/>
  <c r="C66" i="3"/>
  <c r="C70" i="3"/>
  <c r="C20" i="3"/>
  <c r="C36" i="3"/>
  <c r="C52" i="3"/>
  <c r="C60" i="3"/>
  <c r="C13" i="3"/>
  <c r="C25" i="3"/>
  <c r="C37" i="3"/>
  <c r="C41" i="3"/>
  <c r="C49" i="3"/>
  <c r="C53" i="3"/>
  <c r="C61" i="3"/>
  <c r="C65" i="3"/>
  <c r="C18" i="3"/>
  <c r="C30" i="3"/>
  <c r="C15" i="3"/>
  <c r="C19" i="3"/>
  <c r="C23" i="3"/>
  <c r="C27" i="3"/>
  <c r="C31" i="3"/>
  <c r="C35" i="3"/>
  <c r="C39" i="3"/>
  <c r="C43" i="3"/>
  <c r="C47" i="3"/>
  <c r="C51" i="3"/>
  <c r="C55" i="3"/>
  <c r="C59" i="3"/>
  <c r="C63" i="3"/>
  <c r="C67" i="3"/>
  <c r="I9" i="3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V12" i="3" l="1"/>
  <c r="AA12" i="3" s="1"/>
  <c r="G143" i="4"/>
  <c r="H107" i="4"/>
  <c r="H143" i="4"/>
  <c r="H71" i="4"/>
  <c r="G71" i="4"/>
  <c r="G107" i="4"/>
  <c r="I71" i="4" l="1"/>
  <c r="I143" i="4"/>
  <c r="N9" i="3"/>
  <c r="S9" i="3" s="1"/>
  <c r="I107" i="4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<sst xmlns="http://schemas.openxmlformats.org/spreadsheetml/2006/main" count="174" uniqueCount="114">
  <si>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</si>
  <si>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</si>
  <si>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</si>
  <si>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</si>
  <si>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</si>
  <si>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</si>
  <si>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</si>
  <si>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</si>
  <si>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</si>
  <si>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</si>
  <si>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</si>
  <si>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</si>
  <si>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</si>
  <si>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</si>
  <si>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</si>
  <si>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</si>
  <si>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</si>
  <si>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</si>
  <si>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</si>
  <si>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</si>
  <si>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</si>
  <si>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</si>
  <si>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</si>
  <si>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</si>
  <si>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</si>
  <si>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</si>
  <si>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</si>
  <si>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</si>
  <si>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serv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</si>
  <si>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</si>
  <si>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</si>
  <si>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</si>
  <si>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</si>
  <si>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</si>
  <si>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</si>
  <si>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</si>
  <si>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</si>
  <si>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</si>
  <si>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</si>
  <si>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</si>
  <si>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</si>
  <si>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TA ....  - REEQUILÍBRIO - Vigência a partir de ....</t>
  </si>
  <si>
    <t xml:space="preserve">TA ....  - REEQUILÍBRIO - Vigência a partir de ..... </t>
  </si>
  <si>
    <t>.... º APOSTILAMENTO - REAJUSTE - Vigência a partir de .....</t>
  </si>
  <si>
    <t>15º</t>
  </si>
  <si>
    <t>16º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</si>
  <si>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</si>
  <si>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</si>
  <si>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</si>
  <si>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</si>
  <si>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</si>
  <si>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</si>
  <si>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</si>
  <si>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 xml:space="preserve">24º </t>
  </si>
  <si>
    <t xml:space="preserve">25º </t>
  </si>
  <si>
    <t xml:space="preserve">26º </t>
  </si>
  <si>
    <t>11/07/2022 a 10/07/2023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</si>
  <si>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</si>
  <si>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</si>
  <si>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</si>
  <si>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</si>
  <si>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</si>
  <si>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</si>
  <si>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</si>
  <si>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</si>
  <si>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</si>
  <si>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</si>
  <si>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</si>
  <si>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</si>
  <si>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</si>
  <si>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</si>
  <si>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</si>
  <si>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</si>
  <si>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</si>
  <si>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</si>
  <si>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</si>
  <si>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</si>
  <si>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</si>
  <si>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</si>
  <si>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</si>
  <si>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</si>
  <si>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</si>
  <si>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</si>
  <si>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</si>
  <si>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</si>
  <si>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</si>
  <si>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</si>
  <si>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</si>
  <si>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</si>
  <si>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</si>
  <si>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</si>
  <si>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</si>
  <si>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</si>
  <si>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</si>
  <si>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</si>
  <si>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</si>
  <si>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</si>
  <si>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</si>
  <si>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</si>
  <si>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</si>
  <si>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</si>
  <si>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</si>
  <si>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</si>
  <si>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</si>
  <si>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</si>
  <si>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</si>
  <si>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</si>
  <si>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</si>
  <si>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</si>
  <si>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</si>
  <si>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</si>
  <si>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CONTRATO 49/2022</t>
  </si>
  <si>
    <t>23209.003636/2022-96.</t>
  </si>
  <si>
    <t>Uso do Sistema de Distribuição, de Consumidor do Grupo A, submetido à Lei 8666/93, modalidade tarifária verde.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</si>
</sst>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44" fontId="0" fillId="0" borderId="1" xfId="0" applyNumberFormat="1" applyBorder="1"/>
    <xf numFmtId="44" fontId="0" fillId="0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  <xf numFmtId="43" fontId="0" fillId="0" borderId="1" xfId="0" applyNumberFormat="1" applyBorder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J10" sqref="J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111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6"/>
      <c r="J3" s="86"/>
    </row>
    <row r="4" spans="2:10" x14ac:dyDescent="0.25">
      <c r="B4" s="22" t="s">
        <v>3</v>
      </c>
      <c r="C4" s="19"/>
      <c r="D4" s="23" t="s">
        <v>56</v>
      </c>
      <c r="E4" s="82">
        <v>180000</v>
      </c>
      <c r="F4" s="20"/>
      <c r="G4" s="21"/>
      <c r="H4" s="23" t="s">
        <v>112</v>
      </c>
      <c r="I4" s="5"/>
    </row>
    <row r="5" spans="2:10" x14ac:dyDescent="0.25">
      <c r="B5" s="76"/>
      <c r="C5" s="19"/>
      <c r="D5" s="23"/>
      <c r="E5" s="19"/>
      <c r="F5" s="20"/>
      <c r="G5" s="21"/>
      <c r="H5" s="23"/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7" t="s">
        <v>10</v>
      </c>
      <c r="C28" s="88"/>
      <c r="D28" s="89"/>
      <c r="E28" s="26">
        <f>SUM(E4:E27)</f>
        <v>180000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7" zoomScale="110" zoomScaleNormal="110" workbookViewId="0">
      <selection activeCell="G9" sqref="G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7.140625" customWidth="1"/>
    <col min="8" max="8" width="19" style="58" customWidth="1"/>
    <col min="9" max="10" width="22.140625" bestFit="1" customWidth="1"/>
  </cols>
  <sheetData>
    <row r="2" spans="2:7" x14ac:dyDescent="0.25">
      <c r="B2" s="90" t="str">
        <f>'Resumo do Contrato'!B3</f>
        <v>CONTRATO 49/2022</v>
      </c>
      <c r="C2" s="90"/>
      <c r="D2" s="90"/>
      <c r="E2" s="90"/>
      <c r="F2" s="90"/>
      <c r="G2" s="90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60" x14ac:dyDescent="0.25">
      <c r="B4" s="60">
        <v>2</v>
      </c>
      <c r="C4" s="98" t="s">
        <v>113</v>
      </c>
      <c r="D4" s="60" t="s">
        <v>28</v>
      </c>
      <c r="E4" s="60">
        <v>60</v>
      </c>
      <c r="F4" s="61">
        <f>G4/E4</f>
        <v>3000</v>
      </c>
      <c r="G4" s="83">
        <v>180000</v>
      </c>
    </row>
    <row r="5" spans="2:7" x14ac:dyDescent="0.25">
      <c r="B5" s="60"/>
      <c r="C5" s="81"/>
      <c r="D5" s="60"/>
      <c r="E5" s="60"/>
      <c r="F5" s="61"/>
      <c r="G5" s="83"/>
    </row>
    <row r="6" spans="2:7" x14ac:dyDescent="0.25">
      <c r="B6" s="60"/>
      <c r="C6" s="81"/>
      <c r="D6" s="60"/>
      <c r="E6" s="60"/>
      <c r="F6" s="61"/>
      <c r="G6" s="83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91"/>
      <c r="C35" s="91"/>
      <c r="D35" s="91"/>
      <c r="E35" s="91"/>
      <c r="F35" s="91"/>
      <c r="G35" s="62"/>
    </row>
    <row r="38" spans="2:9" x14ac:dyDescent="0.25">
      <c r="B38" s="90" t="s">
        <v>41</v>
      </c>
      <c r="C38" s="90"/>
      <c r="D38" s="90"/>
      <c r="E38" s="90"/>
      <c r="F38" s="90"/>
      <c r="G38" s="90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91" t="s">
        <v>16</v>
      </c>
      <c r="C71" s="91"/>
      <c r="D71" s="91"/>
      <c r="E71" s="91"/>
      <c r="F71" s="91"/>
      <c r="G71" s="62">
        <f>SUM(G40:G70)</f>
        <v>0</v>
      </c>
      <c r="H71" s="62">
        <f>SUM(H40:H70)</f>
        <v>0</v>
      </c>
      <c r="I71" s="62">
        <f t="shared" ref="I71" si="0">SUM(I40:I70)</f>
        <v>0</v>
      </c>
    </row>
    <row r="72" spans="2:9" x14ac:dyDescent="0.25">
      <c r="G72" s="58"/>
    </row>
    <row r="74" spans="2:9" x14ac:dyDescent="0.25">
      <c r="B74" s="90" t="s">
        <v>42</v>
      </c>
      <c r="C74" s="90"/>
      <c r="D74" s="90"/>
      <c r="E74" s="90"/>
      <c r="F74" s="90"/>
      <c r="G74" s="90"/>
      <c r="H74" s="69" t="s">
        <v>22</v>
      </c>
      <c r="I74" s="70" t="s">
        <v>23</v>
      </c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91" t="s">
        <v>16</v>
      </c>
      <c r="C107" s="91"/>
      <c r="D107" s="91"/>
      <c r="E107" s="91"/>
      <c r="F107" s="91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90" t="s">
        <v>43</v>
      </c>
      <c r="C110" s="90"/>
      <c r="D110" s="90"/>
      <c r="E110" s="90"/>
      <c r="F110" s="90"/>
      <c r="G110" s="90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91" t="s">
        <v>16</v>
      </c>
      <c r="C143" s="91"/>
      <c r="D143" s="91"/>
      <c r="E143" s="91"/>
      <c r="F143" s="91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1"/>
  <sheetViews>
    <sheetView showGridLines="0" tabSelected="1" topLeftCell="A10" workbookViewId="0">
      <selection activeCell="G67" sqref="G6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90" t="str">
        <f>'Resumo do Contrato'!B3</f>
        <v>CONTRATO 49/2022</v>
      </c>
      <c r="C5" s="90"/>
      <c r="D5" s="90"/>
      <c r="E5" s="95"/>
      <c r="F5" s="95"/>
      <c r="G5" s="95"/>
      <c r="H5" s="95"/>
      <c r="I5" s="93" t="s">
        <v>6</v>
      </c>
      <c r="J5" s="95"/>
      <c r="K5" s="95"/>
      <c r="L5" s="95"/>
      <c r="M5" s="95"/>
      <c r="N5" s="93" t="s">
        <v>6</v>
      </c>
      <c r="O5" s="95"/>
      <c r="P5" s="95"/>
      <c r="Q5" s="95"/>
      <c r="R5" s="95"/>
      <c r="S5" s="93" t="s">
        <v>6</v>
      </c>
      <c r="T5" s="95"/>
      <c r="U5" s="95"/>
      <c r="V5" s="95"/>
      <c r="W5" s="95"/>
      <c r="X5" s="93" t="s">
        <v>6</v>
      </c>
      <c r="Y5" s="95"/>
      <c r="Z5" s="95"/>
      <c r="AA5" s="95"/>
      <c r="AB5" s="95"/>
      <c r="AC5" s="93" t="s">
        <v>6</v>
      </c>
      <c r="AD5" s="95"/>
      <c r="AE5" s="95"/>
      <c r="AF5" s="95"/>
      <c r="AG5" s="95"/>
      <c r="AH5" s="93" t="s">
        <v>6</v>
      </c>
    </row>
    <row r="6" spans="2:34" s="35" customFormat="1" x14ac:dyDescent="0.25">
      <c r="B6" s="94" t="str">
        <f>'Resumo do Contrato'!D4</f>
        <v>11/07/2022 a 10/07/2023</v>
      </c>
      <c r="C6" s="94"/>
      <c r="D6" s="94"/>
      <c r="E6" s="95"/>
      <c r="F6" s="95"/>
      <c r="G6" s="95"/>
      <c r="H6" s="95"/>
      <c r="I6" s="93"/>
      <c r="J6" s="95"/>
      <c r="K6" s="95"/>
      <c r="L6" s="95"/>
      <c r="M6" s="95"/>
      <c r="N6" s="93"/>
      <c r="O6" s="95"/>
      <c r="P6" s="95"/>
      <c r="Q6" s="95"/>
      <c r="R6" s="95"/>
      <c r="S6" s="93"/>
      <c r="T6" s="95"/>
      <c r="U6" s="95"/>
      <c r="V6" s="95"/>
      <c r="W6" s="95"/>
      <c r="X6" s="93"/>
      <c r="Y6" s="95"/>
      <c r="Z6" s="95"/>
      <c r="AA6" s="95"/>
      <c r="AB6" s="95"/>
      <c r="AC6" s="93"/>
      <c r="AD6" s="95"/>
      <c r="AE6" s="95"/>
      <c r="AF6" s="95"/>
      <c r="AG6" s="95"/>
      <c r="AH6" s="93"/>
    </row>
    <row r="7" spans="2:34" s="35" customFormat="1" x14ac:dyDescent="0.25">
      <c r="B7" s="90"/>
      <c r="C7" s="90"/>
      <c r="D7" s="90"/>
      <c r="E7" s="95"/>
      <c r="F7" s="95"/>
      <c r="G7" s="95"/>
      <c r="H7" s="95"/>
      <c r="I7" s="93"/>
      <c r="J7" s="97"/>
      <c r="K7" s="95"/>
      <c r="L7" s="95"/>
      <c r="M7" s="95"/>
      <c r="N7" s="93"/>
      <c r="O7" s="95"/>
      <c r="P7" s="95"/>
      <c r="Q7" s="95"/>
      <c r="R7" s="95"/>
      <c r="S7" s="93"/>
      <c r="T7" s="95"/>
      <c r="U7" s="95"/>
      <c r="V7" s="95"/>
      <c r="W7" s="95"/>
      <c r="X7" s="93"/>
      <c r="Y7" s="95"/>
      <c r="Z7" s="95"/>
      <c r="AA7" s="95"/>
      <c r="AB7" s="95"/>
      <c r="AC7" s="93"/>
      <c r="AD7" s="95"/>
      <c r="AE7" s="95"/>
      <c r="AF7" s="95"/>
      <c r="AG7" s="95"/>
      <c r="AH7" s="93"/>
    </row>
    <row r="8" spans="2:34" s="36" customFormat="1" ht="30" x14ac:dyDescent="0.25">
      <c r="B8" s="96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93"/>
      <c r="J8" s="37" t="s">
        <v>11</v>
      </c>
      <c r="K8" s="37" t="s">
        <v>12</v>
      </c>
      <c r="L8" s="37" t="s">
        <v>23</v>
      </c>
      <c r="M8" s="38" t="s">
        <v>5</v>
      </c>
      <c r="N8" s="93"/>
      <c r="O8" s="37" t="s">
        <v>11</v>
      </c>
      <c r="P8" s="37" t="s">
        <v>12</v>
      </c>
      <c r="Q8" s="37" t="s">
        <v>23</v>
      </c>
      <c r="R8" s="38" t="s">
        <v>5</v>
      </c>
      <c r="S8" s="93"/>
      <c r="T8" s="37" t="s">
        <v>11</v>
      </c>
      <c r="U8" s="37" t="s">
        <v>12</v>
      </c>
      <c r="V8" s="37" t="s">
        <v>23</v>
      </c>
      <c r="W8" s="38" t="s">
        <v>5</v>
      </c>
      <c r="X8" s="93"/>
      <c r="Y8" s="37" t="s">
        <v>11</v>
      </c>
      <c r="Z8" s="37" t="s">
        <v>12</v>
      </c>
      <c r="AA8" s="37" t="s">
        <v>23</v>
      </c>
      <c r="AB8" s="38" t="s">
        <v>5</v>
      </c>
      <c r="AC8" s="93"/>
      <c r="AD8" s="37" t="s">
        <v>11</v>
      </c>
      <c r="AE8" s="37" t="s">
        <v>12</v>
      </c>
      <c r="AF8" s="37" t="s">
        <v>23</v>
      </c>
      <c r="AG8" s="38" t="s">
        <v>5</v>
      </c>
      <c r="AH8" s="93"/>
    </row>
    <row r="9" spans="2:34" s="35" customFormat="1" x14ac:dyDescent="0.25">
      <c r="B9" s="96"/>
      <c r="C9" s="39"/>
      <c r="D9" s="40">
        <v>330000</v>
      </c>
      <c r="E9" s="40"/>
      <c r="F9" s="40"/>
      <c r="G9" s="40"/>
      <c r="H9" s="41"/>
      <c r="I9" s="42">
        <f>H9+D9</f>
        <v>330000</v>
      </c>
      <c r="J9" s="40"/>
      <c r="K9" s="40"/>
      <c r="L9" s="40">
        <f>K9-F9</f>
        <v>0</v>
      </c>
      <c r="M9" s="41"/>
      <c r="N9" s="42">
        <f>M9+I9</f>
        <v>330000</v>
      </c>
      <c r="O9" s="40"/>
      <c r="P9" s="40"/>
      <c r="Q9" s="40">
        <f>P9-K9</f>
        <v>0</v>
      </c>
      <c r="R9" s="41"/>
      <c r="S9" s="42">
        <f>R9+N9</f>
        <v>330000</v>
      </c>
      <c r="T9" s="40"/>
      <c r="U9" s="40"/>
      <c r="V9" s="40">
        <f>U9-P9</f>
        <v>0</v>
      </c>
      <c r="W9" s="41"/>
      <c r="X9" s="42">
        <f>W9+S9</f>
        <v>330000</v>
      </c>
      <c r="Y9" s="40"/>
      <c r="Z9" s="40"/>
      <c r="AA9" s="40">
        <f>Z9-U9</f>
        <v>0</v>
      </c>
      <c r="AB9" s="41"/>
      <c r="AC9" s="42">
        <f>AB9+X9</f>
        <v>330000</v>
      </c>
      <c r="AD9" s="40"/>
      <c r="AE9" s="40"/>
      <c r="AF9" s="40">
        <f>AE9-Z9</f>
        <v>0</v>
      </c>
      <c r="AG9" s="41"/>
      <c r="AH9" s="42">
        <f>AG9+AC9</f>
        <v>330000</v>
      </c>
    </row>
    <row r="10" spans="2:34" s="35" customFormat="1" x14ac:dyDescent="0.25">
      <c r="B10" s="92" t="s">
        <v>13</v>
      </c>
      <c r="C10" s="92"/>
      <c r="D10" s="43"/>
      <c r="E10" s="92" t="s">
        <v>13</v>
      </c>
      <c r="F10" s="92"/>
      <c r="G10" s="44"/>
      <c r="H10" s="45"/>
      <c r="I10" s="45"/>
      <c r="J10" s="92" t="s">
        <v>13</v>
      </c>
      <c r="K10" s="92"/>
      <c r="L10" s="57"/>
      <c r="M10" s="45"/>
      <c r="N10" s="45"/>
      <c r="O10" s="92" t="s">
        <v>13</v>
      </c>
      <c r="P10" s="92"/>
      <c r="Q10" s="57"/>
      <c r="R10" s="45"/>
      <c r="S10" s="45"/>
      <c r="T10" s="92" t="s">
        <v>13</v>
      </c>
      <c r="U10" s="92"/>
      <c r="V10" s="57"/>
      <c r="W10" s="45"/>
      <c r="X10" s="45"/>
      <c r="Y10" s="92" t="s">
        <v>13</v>
      </c>
      <c r="Z10" s="92"/>
      <c r="AA10" s="57"/>
      <c r="AB10" s="45"/>
      <c r="AC10" s="45"/>
      <c r="AD10" s="92" t="s">
        <v>13</v>
      </c>
      <c r="AE10" s="92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f>'Resumo por item'!F4</f>
        <v>3000</v>
      </c>
      <c r="E12" s="52"/>
      <c r="F12" s="55">
        <f>(G9/365)*217</f>
        <v>0</v>
      </c>
      <c r="G12" s="55">
        <f>F12+C12</f>
        <v>3000</v>
      </c>
      <c r="H12" s="56"/>
      <c r="I12" s="45"/>
      <c r="J12" s="52" t="s">
        <v>29</v>
      </c>
      <c r="K12" s="55">
        <f>(L9/360)*148</f>
        <v>0</v>
      </c>
      <c r="L12" s="55"/>
      <c r="M12" s="56"/>
      <c r="N12" s="45"/>
      <c r="O12" s="52" t="s">
        <v>44</v>
      </c>
      <c r="P12" s="55">
        <f>(Q9/360)*148</f>
        <v>0</v>
      </c>
      <c r="Q12" s="55"/>
      <c r="R12" s="56"/>
      <c r="S12" s="45"/>
      <c r="T12" s="52"/>
      <c r="U12" s="55">
        <f>V9</f>
        <v>0</v>
      </c>
      <c r="V12" s="55">
        <f>U12+Q12</f>
        <v>0</v>
      </c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25</v>
      </c>
      <c r="C13" s="53">
        <f>C12</f>
        <v>3000</v>
      </c>
      <c r="E13" s="54"/>
      <c r="F13" s="55"/>
      <c r="G13" s="55"/>
      <c r="H13" s="77"/>
      <c r="I13" s="45"/>
      <c r="J13" s="54" t="s">
        <v>30</v>
      </c>
      <c r="K13" s="55"/>
      <c r="L13" s="55"/>
      <c r="M13" s="77"/>
      <c r="N13" s="45"/>
      <c r="O13" s="54" t="s">
        <v>45</v>
      </c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57</v>
      </c>
      <c r="C14" s="53">
        <f>C12</f>
        <v>3000</v>
      </c>
      <c r="E14" s="54"/>
      <c r="F14" s="55"/>
      <c r="G14" s="55"/>
      <c r="H14" s="77"/>
      <c r="I14" s="45"/>
      <c r="J14" s="54" t="s">
        <v>31</v>
      </c>
      <c r="K14" s="55"/>
      <c r="L14" s="55"/>
      <c r="M14" s="77"/>
      <c r="N14" s="45"/>
      <c r="O14" s="54" t="s">
        <v>46</v>
      </c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58</v>
      </c>
      <c r="C15" s="53">
        <f>C12</f>
        <v>3000</v>
      </c>
      <c r="E15" s="54"/>
      <c r="F15" s="55"/>
      <c r="G15" s="55"/>
      <c r="H15" s="56"/>
      <c r="I15" s="45"/>
      <c r="J15" s="54" t="s">
        <v>32</v>
      </c>
      <c r="K15" s="55"/>
      <c r="L15" s="55"/>
      <c r="M15" s="56"/>
      <c r="N15" s="45"/>
      <c r="O15" s="54" t="s">
        <v>47</v>
      </c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59</v>
      </c>
      <c r="C16" s="53">
        <f>C12</f>
        <v>3000</v>
      </c>
      <c r="E16" s="54"/>
      <c r="F16" s="55"/>
      <c r="G16" s="55"/>
      <c r="H16" s="56"/>
      <c r="I16" s="45"/>
      <c r="J16" s="54" t="s">
        <v>33</v>
      </c>
      <c r="K16" s="55"/>
      <c r="L16" s="55"/>
      <c r="M16" s="56"/>
      <c r="N16" s="45"/>
      <c r="O16" s="54" t="s">
        <v>48</v>
      </c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60</v>
      </c>
      <c r="C17" s="53">
        <f>C12</f>
        <v>3000</v>
      </c>
      <c r="E17" s="54"/>
      <c r="F17" s="55"/>
      <c r="G17" s="55"/>
      <c r="H17" s="56"/>
      <c r="I17" s="45"/>
      <c r="J17" s="54" t="s">
        <v>34</v>
      </c>
      <c r="K17" s="55"/>
      <c r="L17" s="55"/>
      <c r="M17" s="56"/>
      <c r="N17" s="45"/>
      <c r="O17" s="54" t="s">
        <v>49</v>
      </c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61</v>
      </c>
      <c r="C18" s="53">
        <f>C12</f>
        <v>3000</v>
      </c>
      <c r="E18" s="54"/>
      <c r="F18" s="55"/>
      <c r="G18" s="55"/>
      <c r="H18" s="56"/>
      <c r="I18" s="45"/>
      <c r="J18" s="54" t="s">
        <v>35</v>
      </c>
      <c r="K18" s="55"/>
      <c r="L18" s="55"/>
      <c r="M18" s="56"/>
      <c r="N18" s="45"/>
      <c r="O18" s="54" t="s">
        <v>50</v>
      </c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62</v>
      </c>
      <c r="C19" s="53">
        <f>C12</f>
        <v>3000</v>
      </c>
      <c r="E19" s="54"/>
      <c r="F19" s="55"/>
      <c r="G19" s="55"/>
      <c r="H19" s="56"/>
      <c r="I19" s="45"/>
      <c r="J19" s="54" t="s">
        <v>36</v>
      </c>
      <c r="K19" s="55"/>
      <c r="L19" s="55"/>
      <c r="M19" s="56"/>
      <c r="N19" s="45"/>
      <c r="O19" s="54" t="s">
        <v>51</v>
      </c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63</v>
      </c>
      <c r="C20" s="53">
        <f>C12</f>
        <v>3000</v>
      </c>
      <c r="E20" s="54"/>
      <c r="F20" s="55"/>
      <c r="G20" s="55"/>
      <c r="H20" s="56"/>
      <c r="I20" s="45"/>
      <c r="J20" s="54" t="s">
        <v>37</v>
      </c>
      <c r="K20" s="55"/>
      <c r="L20" s="55"/>
      <c r="M20" s="56"/>
      <c r="N20" s="45"/>
      <c r="O20" s="54" t="s">
        <v>52</v>
      </c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64</v>
      </c>
      <c r="C21" s="53">
        <f>C12</f>
        <v>3000</v>
      </c>
      <c r="E21" s="54"/>
      <c r="F21" s="55"/>
      <c r="G21" s="55"/>
      <c r="H21" s="56"/>
      <c r="I21" s="45"/>
      <c r="J21" s="54" t="s">
        <v>38</v>
      </c>
      <c r="K21" s="55"/>
      <c r="L21" s="55"/>
      <c r="M21" s="56"/>
      <c r="N21" s="45"/>
      <c r="O21" s="54" t="s">
        <v>53</v>
      </c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65</v>
      </c>
      <c r="C22" s="53">
        <f>C12</f>
        <v>3000</v>
      </c>
      <c r="E22" s="54"/>
      <c r="F22" s="55"/>
      <c r="G22" s="55"/>
      <c r="H22" s="56"/>
      <c r="I22" s="45"/>
      <c r="J22" s="54" t="s">
        <v>39</v>
      </c>
      <c r="K22" s="55"/>
      <c r="L22" s="55"/>
      <c r="M22" s="56"/>
      <c r="N22" s="45"/>
      <c r="O22" s="54" t="s">
        <v>54</v>
      </c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66</v>
      </c>
      <c r="C23" s="53">
        <f>C12</f>
        <v>3000</v>
      </c>
      <c r="E23" s="54"/>
      <c r="F23" s="55"/>
      <c r="G23" s="55"/>
      <c r="H23" s="56"/>
      <c r="I23" s="45"/>
      <c r="J23" s="54" t="s">
        <v>40</v>
      </c>
      <c r="K23" s="55"/>
      <c r="L23" s="55"/>
      <c r="M23" s="56"/>
      <c r="N23" s="45"/>
      <c r="O23" s="54" t="s">
        <v>55</v>
      </c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B24" s="52" t="s">
        <v>39</v>
      </c>
      <c r="C24" s="84">
        <f>C12</f>
        <v>3000</v>
      </c>
      <c r="I24" s="45"/>
      <c r="N24" s="45"/>
      <c r="S24" s="45"/>
      <c r="X24" s="45"/>
      <c r="AC24" s="45"/>
      <c r="AH24" s="45"/>
    </row>
    <row r="25" spans="2:34" x14ac:dyDescent="0.25">
      <c r="B25" s="52" t="s">
        <v>40</v>
      </c>
      <c r="C25" s="85">
        <f>C12</f>
        <v>3000</v>
      </c>
      <c r="I25" s="45"/>
      <c r="N25" s="45"/>
      <c r="S25" s="45"/>
      <c r="X25" s="45"/>
      <c r="AC25" s="45"/>
      <c r="AH25" s="45"/>
    </row>
    <row r="26" spans="2:34" x14ac:dyDescent="0.25">
      <c r="B26" s="52" t="s">
        <v>44</v>
      </c>
      <c r="C26" s="85">
        <f>C12</f>
        <v>3000</v>
      </c>
      <c r="I26" s="45"/>
      <c r="N26" s="45"/>
      <c r="S26" s="45"/>
      <c r="X26" s="45"/>
      <c r="AC26" s="45"/>
      <c r="AH26" s="45"/>
    </row>
    <row r="27" spans="2:34" x14ac:dyDescent="0.25">
      <c r="B27" s="52" t="s">
        <v>45</v>
      </c>
      <c r="C27" s="85">
        <f>C12</f>
        <v>3000</v>
      </c>
    </row>
    <row r="28" spans="2:34" x14ac:dyDescent="0.25">
      <c r="B28" s="52" t="s">
        <v>67</v>
      </c>
      <c r="C28" s="85">
        <f>C12</f>
        <v>3000</v>
      </c>
    </row>
    <row r="29" spans="2:34" x14ac:dyDescent="0.25">
      <c r="B29" s="52" t="s">
        <v>68</v>
      </c>
      <c r="C29" s="85">
        <f>C12</f>
        <v>3000</v>
      </c>
    </row>
    <row r="30" spans="2:34" x14ac:dyDescent="0.25">
      <c r="B30" s="52" t="s">
        <v>69</v>
      </c>
      <c r="C30" s="85">
        <f>C12</f>
        <v>3000</v>
      </c>
    </row>
    <row r="31" spans="2:34" x14ac:dyDescent="0.25">
      <c r="B31" s="52" t="s">
        <v>70</v>
      </c>
      <c r="C31" s="85">
        <f>C12</f>
        <v>3000</v>
      </c>
    </row>
    <row r="32" spans="2:34" x14ac:dyDescent="0.25">
      <c r="B32" s="52" t="s">
        <v>71</v>
      </c>
      <c r="C32" s="85">
        <f>C12</f>
        <v>3000</v>
      </c>
    </row>
    <row r="33" spans="2:3" x14ac:dyDescent="0.25">
      <c r="B33" s="52" t="s">
        <v>72</v>
      </c>
      <c r="C33" s="85">
        <f>C12</f>
        <v>3000</v>
      </c>
    </row>
    <row r="34" spans="2:3" x14ac:dyDescent="0.25">
      <c r="B34" s="52" t="s">
        <v>73</v>
      </c>
      <c r="C34" s="85">
        <f>C12</f>
        <v>3000</v>
      </c>
    </row>
    <row r="35" spans="2:3" x14ac:dyDescent="0.25">
      <c r="B35" s="52" t="s">
        <v>74</v>
      </c>
      <c r="C35" s="85">
        <f>C12</f>
        <v>3000</v>
      </c>
    </row>
    <row r="36" spans="2:3" x14ac:dyDescent="0.25">
      <c r="B36" s="52" t="s">
        <v>75</v>
      </c>
      <c r="C36" s="85">
        <f>C12</f>
        <v>3000</v>
      </c>
    </row>
    <row r="37" spans="2:3" x14ac:dyDescent="0.25">
      <c r="B37" s="52" t="s">
        <v>76</v>
      </c>
      <c r="C37" s="85">
        <f>C12</f>
        <v>3000</v>
      </c>
    </row>
    <row r="38" spans="2:3" x14ac:dyDescent="0.25">
      <c r="B38" s="52" t="s">
        <v>77</v>
      </c>
      <c r="C38" s="85">
        <f>C12</f>
        <v>3000</v>
      </c>
    </row>
    <row r="39" spans="2:3" x14ac:dyDescent="0.25">
      <c r="B39" s="52" t="s">
        <v>78</v>
      </c>
      <c r="C39" s="85">
        <f>C12</f>
        <v>3000</v>
      </c>
    </row>
    <row r="40" spans="2:3" x14ac:dyDescent="0.25">
      <c r="B40" s="52" t="s">
        <v>79</v>
      </c>
      <c r="C40" s="85">
        <f>C12</f>
        <v>3000</v>
      </c>
    </row>
    <row r="41" spans="2:3" x14ac:dyDescent="0.25">
      <c r="B41" s="52" t="s">
        <v>80</v>
      </c>
      <c r="C41" s="85">
        <f>C12</f>
        <v>3000</v>
      </c>
    </row>
    <row r="42" spans="2:3" x14ac:dyDescent="0.25">
      <c r="B42" s="52" t="s">
        <v>81</v>
      </c>
      <c r="C42" s="85">
        <f>C12</f>
        <v>3000</v>
      </c>
    </row>
    <row r="43" spans="2:3" x14ac:dyDescent="0.25">
      <c r="B43" s="52" t="s">
        <v>82</v>
      </c>
      <c r="C43" s="85">
        <f>C12</f>
        <v>3000</v>
      </c>
    </row>
    <row r="44" spans="2:3" x14ac:dyDescent="0.25">
      <c r="B44" s="52" t="s">
        <v>83</v>
      </c>
      <c r="C44" s="85">
        <f>C12</f>
        <v>3000</v>
      </c>
    </row>
    <row r="45" spans="2:3" x14ac:dyDescent="0.25">
      <c r="B45" s="52" t="s">
        <v>84</v>
      </c>
      <c r="C45" s="85">
        <f>C12</f>
        <v>3000</v>
      </c>
    </row>
    <row r="46" spans="2:3" x14ac:dyDescent="0.25">
      <c r="B46" s="52" t="s">
        <v>85</v>
      </c>
      <c r="C46" s="85">
        <f>C12</f>
        <v>3000</v>
      </c>
    </row>
    <row r="47" spans="2:3" x14ac:dyDescent="0.25">
      <c r="B47" s="52" t="s">
        <v>86</v>
      </c>
      <c r="C47" s="85">
        <f>C12</f>
        <v>3000</v>
      </c>
    </row>
    <row r="48" spans="2:3" x14ac:dyDescent="0.25">
      <c r="B48" s="52" t="s">
        <v>87</v>
      </c>
      <c r="C48" s="85">
        <f>C12</f>
        <v>3000</v>
      </c>
    </row>
    <row r="49" spans="2:3" x14ac:dyDescent="0.25">
      <c r="B49" s="52" t="s">
        <v>88</v>
      </c>
      <c r="C49" s="85">
        <f>C12</f>
        <v>3000</v>
      </c>
    </row>
    <row r="50" spans="2:3" x14ac:dyDescent="0.25">
      <c r="B50" s="52" t="s">
        <v>89</v>
      </c>
      <c r="C50" s="85">
        <f>C12</f>
        <v>3000</v>
      </c>
    </row>
    <row r="51" spans="2:3" x14ac:dyDescent="0.25">
      <c r="B51" s="52" t="s">
        <v>90</v>
      </c>
      <c r="C51" s="85">
        <f>C12</f>
        <v>3000</v>
      </c>
    </row>
    <row r="52" spans="2:3" x14ac:dyDescent="0.25">
      <c r="B52" s="52" t="s">
        <v>91</v>
      </c>
      <c r="C52" s="85">
        <f>C12</f>
        <v>3000</v>
      </c>
    </row>
    <row r="53" spans="2:3" x14ac:dyDescent="0.25">
      <c r="B53" s="52" t="s">
        <v>92</v>
      </c>
      <c r="C53" s="85">
        <f>C12</f>
        <v>3000</v>
      </c>
    </row>
    <row r="54" spans="2:3" x14ac:dyDescent="0.25">
      <c r="B54" s="52" t="s">
        <v>93</v>
      </c>
      <c r="C54" s="85">
        <f>C12</f>
        <v>3000</v>
      </c>
    </row>
    <row r="55" spans="2:3" x14ac:dyDescent="0.25">
      <c r="B55" s="52" t="s">
        <v>94</v>
      </c>
      <c r="C55" s="85">
        <f>C12</f>
        <v>3000</v>
      </c>
    </row>
    <row r="56" spans="2:3" x14ac:dyDescent="0.25">
      <c r="B56" s="52" t="s">
        <v>95</v>
      </c>
      <c r="C56" s="85">
        <f>C12</f>
        <v>3000</v>
      </c>
    </row>
    <row r="57" spans="2:3" x14ac:dyDescent="0.25">
      <c r="B57" s="52" t="s">
        <v>96</v>
      </c>
      <c r="C57" s="85">
        <f>C12</f>
        <v>3000</v>
      </c>
    </row>
    <row r="58" spans="2:3" x14ac:dyDescent="0.25">
      <c r="B58" s="52" t="s">
        <v>97</v>
      </c>
      <c r="C58" s="85">
        <f>C12</f>
        <v>3000</v>
      </c>
    </row>
    <row r="59" spans="2:3" x14ac:dyDescent="0.25">
      <c r="B59" s="52" t="s">
        <v>98</v>
      </c>
      <c r="C59" s="85">
        <f>C12</f>
        <v>3000</v>
      </c>
    </row>
    <row r="60" spans="2:3" x14ac:dyDescent="0.25">
      <c r="B60" s="52" t="s">
        <v>99</v>
      </c>
      <c r="C60" s="85">
        <f>C12</f>
        <v>3000</v>
      </c>
    </row>
    <row r="61" spans="2:3" x14ac:dyDescent="0.25">
      <c r="B61" s="52" t="s">
        <v>100</v>
      </c>
      <c r="C61" s="85">
        <f>C12</f>
        <v>3000</v>
      </c>
    </row>
    <row r="62" spans="2:3" x14ac:dyDescent="0.25">
      <c r="B62" s="52" t="s">
        <v>101</v>
      </c>
      <c r="C62" s="85">
        <f>C12</f>
        <v>3000</v>
      </c>
    </row>
    <row r="63" spans="2:3" x14ac:dyDescent="0.25">
      <c r="B63" s="52" t="s">
        <v>102</v>
      </c>
      <c r="C63" s="85">
        <f>C12</f>
        <v>3000</v>
      </c>
    </row>
    <row r="64" spans="2:3" x14ac:dyDescent="0.25">
      <c r="B64" s="52" t="s">
        <v>103</v>
      </c>
      <c r="C64" s="85">
        <f>C12</f>
        <v>3000</v>
      </c>
    </row>
    <row r="65" spans="2:3" x14ac:dyDescent="0.25">
      <c r="B65" s="52" t="s">
        <v>104</v>
      </c>
      <c r="C65" s="85">
        <f>C12</f>
        <v>3000</v>
      </c>
    </row>
    <row r="66" spans="2:3" x14ac:dyDescent="0.25">
      <c r="B66" s="52" t="s">
        <v>105</v>
      </c>
      <c r="C66" s="85">
        <f>C12</f>
        <v>3000</v>
      </c>
    </row>
    <row r="67" spans="2:3" x14ac:dyDescent="0.25">
      <c r="B67" s="52" t="s">
        <v>106</v>
      </c>
      <c r="C67" s="85">
        <f>C12</f>
        <v>3000</v>
      </c>
    </row>
    <row r="68" spans="2:3" x14ac:dyDescent="0.25">
      <c r="B68" s="52" t="s">
        <v>107</v>
      </c>
      <c r="C68" s="85">
        <f>C12</f>
        <v>3000</v>
      </c>
    </row>
    <row r="69" spans="2:3" x14ac:dyDescent="0.25">
      <c r="B69" s="52" t="s">
        <v>108</v>
      </c>
      <c r="C69" s="85">
        <f>C12</f>
        <v>3000</v>
      </c>
    </row>
    <row r="70" spans="2:3" x14ac:dyDescent="0.25">
      <c r="B70" s="52" t="s">
        <v>109</v>
      </c>
      <c r="C70" s="85">
        <f>C12</f>
        <v>3000</v>
      </c>
    </row>
    <row r="71" spans="2:3" x14ac:dyDescent="0.25">
      <c r="B71" s="52" t="s">
        <v>110</v>
      </c>
      <c r="C71" s="85">
        <f>C12</f>
        <v>3000</v>
      </c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2022-08-02T18:11:59Z</dcterms:modified>
</cp:coreProperties>
</file>