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ao.braga\Downloads\"/>
    </mc:Choice>
  </mc:AlternateContent>
  <xr:revisionPtr revIDLastSave="0" documentId="13_ncr:1_{E7A20B26-1C1F-4E7B-BA2F-46D37F83F3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sumo do Contrato" sheetId="2" r:id="rId1"/>
    <sheet name="Resumo por item" sheetId="4" r:id="rId2"/>
  </sheets>
  <calcPr calcId="18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9" i="4" l="1"/>
  <c r="G40" i="4" s="1"/>
  <c r="H40" i="4" s="1"/>
  <c r="G7" i="2"/>
  <c r="E13" i="2"/>
  <c r="G33" i="4"/>
  <c r="G34" i="4" s="1"/>
  <c r="G27" i="4"/>
  <c r="G28" i="4" s="1"/>
  <c r="G21" i="4"/>
  <c r="G22" i="4" s="1"/>
  <c r="G15" i="4"/>
  <c r="G16" i="4" s="1"/>
  <c r="G9" i="4"/>
  <c r="G10" i="4" s="1"/>
  <c r="F10" i="2"/>
  <c r="F9" i="2"/>
  <c r="F6" i="2"/>
  <c r="G4" i="4" l="1"/>
  <c r="B2" i="4"/>
  <c r="G5" i="4" l="1"/>
  <c r="H10" i="4" s="1"/>
  <c r="H16" i="4" s="1"/>
  <c r="H22" i="4" s="1"/>
  <c r="H28" i="4" s="1"/>
  <c r="H34" i="4" s="1"/>
  <c r="G13" i="2" l="1"/>
  <c r="F13" i="2"/>
</calcChain>
</file>

<file path=xl/sharedStrings.xml><?xml version="1.0" encoding="utf-8"?>
<sst xmlns="http://schemas.openxmlformats.org/spreadsheetml/2006/main" count="112" uniqueCount="54">
  <si>
    <t>Valor Global</t>
  </si>
  <si>
    <t>Acréscimos %</t>
  </si>
  <si>
    <t>Supressões %</t>
  </si>
  <si>
    <t>SEI Nº</t>
  </si>
  <si>
    <t>Tipo de alteração</t>
  </si>
  <si>
    <t>Prazo</t>
  </si>
  <si>
    <t>Valor Total</t>
  </si>
  <si>
    <t>ITEM</t>
  </si>
  <si>
    <t>TOTAL</t>
  </si>
  <si>
    <t>DESCRIÇÃO REITORIA</t>
  </si>
  <si>
    <t>UNID</t>
  </si>
  <si>
    <t>QUANT</t>
  </si>
  <si>
    <t>VALOR UNITÁRIO</t>
  </si>
  <si>
    <t>VALOR GLOBAL</t>
  </si>
  <si>
    <t>CONTRATO 01.2020.OBR</t>
  </si>
  <si>
    <t>Valor inicial do Contrato - 17/11/2020</t>
  </si>
  <si>
    <t>30/11/2020 a 24/11/2021</t>
  </si>
  <si>
    <t>23712.000992/2020-04</t>
  </si>
  <si>
    <t>Execução da obra do ginásio poliesportivo no Campus Ouro Branco do Instituto Federal de Educação, Ciência e Tecnologia de Minas Gerais.</t>
  </si>
  <si>
    <t>UND</t>
  </si>
  <si>
    <t>Termo Aditivo 01/2021</t>
  </si>
  <si>
    <t>Reequilibrio</t>
  </si>
  <si>
    <t>23712.000761/2021-73</t>
  </si>
  <si>
    <t>Termo Aditivo 02/2021</t>
  </si>
  <si>
    <t>Acréscimo</t>
  </si>
  <si>
    <t>23712.000993/2021-21</t>
  </si>
  <si>
    <t>Supressão</t>
  </si>
  <si>
    <t>Termo Aditivo 03/2021</t>
  </si>
  <si>
    <t>23712.000995/2021-11</t>
  </si>
  <si>
    <t>26/11/2021 a 25/05/2022</t>
  </si>
  <si>
    <t>23712.001099/2021-79</t>
  </si>
  <si>
    <t>Termo Aditivo 05/2022</t>
  </si>
  <si>
    <t>23712.000102/2022-18</t>
  </si>
  <si>
    <t>Termo Aditivo 04/2021</t>
  </si>
  <si>
    <t>Termo Aditivo 06/2022</t>
  </si>
  <si>
    <t>23712.000280/2022-49</t>
  </si>
  <si>
    <t>Termo Aditivo 07/2022</t>
  </si>
  <si>
    <t>26/05/2022 a 25/11/2022</t>
  </si>
  <si>
    <t>23712.000334/2022-76</t>
  </si>
  <si>
    <t>Termo Aditivo 01/2021 - Requilibrio</t>
  </si>
  <si>
    <t>VALOR TOTAL ATUALIZADO</t>
  </si>
  <si>
    <t>OBJETO</t>
  </si>
  <si>
    <t>O reequilíbrio de valores do Contrato nº 01/2020/OBR</t>
  </si>
  <si>
    <t>O ACRÉSCIMO de valores ao Contrato nº 01/2020/OBR</t>
  </si>
  <si>
    <t>Termo Aditivo 02/2021 - Acréscimo</t>
  </si>
  <si>
    <t>OBEJTO</t>
  </si>
  <si>
    <t>A SUPRESSÃO de valores do Contrato nº 01/2020/OBR</t>
  </si>
  <si>
    <t>Termo Aditivo 03/2021 - Supressão</t>
  </si>
  <si>
    <t>Termo Aditivo 05/2022 - Acréscimo</t>
  </si>
  <si>
    <t>Termo Aditivo 06/2022 - Acréscimo</t>
  </si>
  <si>
    <t>Termo de Apostilamento 01/2022</t>
  </si>
  <si>
    <t>Reajuste</t>
  </si>
  <si>
    <t>23712.001161/2022-11</t>
  </si>
  <si>
    <t>Termo de Apostilamento 01/2022 - Reajuste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</si>
</sst>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44" fontId="3" fillId="0" borderId="0" xfId="1" applyFont="1" applyBorder="1"/>
    <xf numFmtId="165" fontId="3" fillId="0" borderId="0" xfId="0" applyNumberFormat="1" applyFont="1"/>
    <xf numFmtId="44" fontId="3" fillId="0" borderId="0" xfId="0" applyNumberFormat="1" applyFont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44" fontId="3" fillId="2" borderId="1" xfId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44" fontId="10" fillId="0" borderId="0" xfId="0" applyNumberFormat="1" applyFont="1" applyAlignment="1">
      <alignment vertical="center"/>
    </xf>
    <xf numFmtId="0" fontId="3" fillId="0" borderId="4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wrapText="1"/>
    </xf>
    <xf numFmtId="44" fontId="9" fillId="0" borderId="1" xfId="0" applyNumberFormat="1" applyFont="1" applyBorder="1"/>
    <xf numFmtId="0" fontId="0" fillId="0" borderId="0" xfId="0" applyAlignment="1">
      <alignment horizontal="left" vertical="center" wrapText="1"/>
    </xf>
    <xf numFmtId="4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43" fontId="9" fillId="4" borderId="2" xfId="0" applyNumberFormat="1" applyFont="1" applyFill="1" applyBorder="1" applyAlignment="1">
      <alignment horizontal="center"/>
    </xf>
    <xf numFmtId="43" fontId="9" fillId="4" borderId="4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44" fontId="9" fillId="4" borderId="2" xfId="0" applyNumberFormat="1" applyFont="1" applyFill="1" applyBorder="1" applyAlignment="1">
      <alignment horizontal="center"/>
    </xf>
    <xf numFmtId="44" fontId="9" fillId="4" borderId="4" xfId="0" applyNumberFormat="1" applyFont="1" applyFill="1" applyBorder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2"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19"/>
  <sheetViews>
    <sheetView showGridLines="0" tabSelected="1" workbookViewId="0">
      <selection activeCell="B3" sqref="B3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1" bestFit="1" customWidth="1"/>
    <col min="10" max="10" width="13.7109375" style="1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28" t="s">
        <v>14</v>
      </c>
      <c r="C3" s="25" t="s">
        <v>4</v>
      </c>
      <c r="D3" s="25" t="s">
        <v>5</v>
      </c>
      <c r="E3" s="25" t="s">
        <v>0</v>
      </c>
      <c r="F3" s="26" t="s">
        <v>1</v>
      </c>
      <c r="G3" s="27" t="s">
        <v>2</v>
      </c>
      <c r="H3" s="25" t="s">
        <v>3</v>
      </c>
      <c r="I3" s="39"/>
      <c r="J3" s="39"/>
    </row>
    <row r="4" spans="2:10" x14ac:dyDescent="0.25">
      <c r="B4" s="19" t="s">
        <v>15</v>
      </c>
      <c r="C4" s="16"/>
      <c r="D4" s="20" t="s">
        <v>16</v>
      </c>
      <c r="E4" s="16">
        <v>1626278.84</v>
      </c>
      <c r="F4" s="17"/>
      <c r="G4" s="18"/>
      <c r="H4" s="20" t="s">
        <v>17</v>
      </c>
      <c r="I4" s="4"/>
    </row>
    <row r="5" spans="2:10" x14ac:dyDescent="0.25">
      <c r="B5" s="19" t="s">
        <v>20</v>
      </c>
      <c r="C5" s="16" t="s">
        <v>21</v>
      </c>
      <c r="D5" s="15"/>
      <c r="E5" s="16">
        <v>398147.88</v>
      </c>
      <c r="F5" s="17"/>
      <c r="G5" s="18"/>
      <c r="H5" s="15" t="s">
        <v>22</v>
      </c>
      <c r="I5" s="4"/>
      <c r="J5" s="5"/>
    </row>
    <row r="6" spans="2:10" x14ac:dyDescent="0.25">
      <c r="B6" s="19" t="s">
        <v>23</v>
      </c>
      <c r="C6" s="16" t="s">
        <v>24</v>
      </c>
      <c r="D6" s="15"/>
      <c r="E6" s="16">
        <v>214652.04</v>
      </c>
      <c r="F6" s="17">
        <f>E6/(E4+E5)</f>
        <v>0.10603102492146517</v>
      </c>
      <c r="G6" s="18"/>
      <c r="H6" s="15" t="s">
        <v>25</v>
      </c>
      <c r="I6" s="4"/>
      <c r="J6" s="5"/>
    </row>
    <row r="7" spans="2:10" x14ac:dyDescent="0.25">
      <c r="B7" s="19" t="s">
        <v>27</v>
      </c>
      <c r="C7" s="16" t="s">
        <v>26</v>
      </c>
      <c r="D7" s="15"/>
      <c r="E7" s="32">
        <v>-136879.85999999999</v>
      </c>
      <c r="F7" s="17"/>
      <c r="G7" s="18">
        <f>E7/(E4+E5)</f>
        <v>-6.7614134237469453E-2</v>
      </c>
      <c r="H7" s="15" t="s">
        <v>28</v>
      </c>
      <c r="I7" s="4"/>
      <c r="J7" s="5"/>
    </row>
    <row r="8" spans="2:10" x14ac:dyDescent="0.25">
      <c r="B8" s="19" t="s">
        <v>33</v>
      </c>
      <c r="C8" s="16" t="s">
        <v>5</v>
      </c>
      <c r="D8" s="33" t="s">
        <v>29</v>
      </c>
      <c r="E8" s="16"/>
      <c r="F8" s="17"/>
      <c r="G8" s="18"/>
      <c r="H8" s="15" t="s">
        <v>30</v>
      </c>
      <c r="I8" s="4"/>
      <c r="J8" s="5"/>
    </row>
    <row r="9" spans="2:10" x14ac:dyDescent="0.25">
      <c r="B9" s="19" t="s">
        <v>31</v>
      </c>
      <c r="C9" s="16" t="s">
        <v>24</v>
      </c>
      <c r="D9" s="33"/>
      <c r="E9" s="32">
        <v>32118.39</v>
      </c>
      <c r="F9" s="17">
        <f>E9/($E$4+$E$5)</f>
        <v>1.5865424854696639E-2</v>
      </c>
      <c r="G9" s="18"/>
      <c r="H9" s="15" t="s">
        <v>32</v>
      </c>
      <c r="I9" s="4"/>
      <c r="J9" s="5"/>
    </row>
    <row r="10" spans="2:10" x14ac:dyDescent="0.25">
      <c r="B10" s="13" t="s">
        <v>34</v>
      </c>
      <c r="C10" s="14" t="s">
        <v>24</v>
      </c>
      <c r="D10" s="33"/>
      <c r="E10" s="16">
        <v>178064.12</v>
      </c>
      <c r="F10" s="17">
        <f>E10/($E$4+$E$5)</f>
        <v>8.7957799727124711E-2</v>
      </c>
      <c r="G10" s="18"/>
      <c r="H10" s="15" t="s">
        <v>35</v>
      </c>
      <c r="I10" s="4"/>
      <c r="J10" s="5"/>
    </row>
    <row r="11" spans="2:10" x14ac:dyDescent="0.25">
      <c r="B11" s="13" t="s">
        <v>36</v>
      </c>
      <c r="C11" s="14" t="s">
        <v>5</v>
      </c>
      <c r="D11" s="33" t="s">
        <v>37</v>
      </c>
      <c r="E11" s="16"/>
      <c r="F11" s="17"/>
      <c r="G11" s="18"/>
      <c r="H11" s="15" t="s">
        <v>38</v>
      </c>
      <c r="I11" s="4"/>
      <c r="J11" s="5"/>
    </row>
    <row r="12" spans="2:10" x14ac:dyDescent="0.25">
      <c r="B12" s="13" t="s">
        <v>50</v>
      </c>
      <c r="C12" s="14" t="s">
        <v>51</v>
      </c>
      <c r="D12" s="15"/>
      <c r="E12" s="16">
        <v>139891.76</v>
      </c>
      <c r="F12" s="17"/>
      <c r="G12" s="18"/>
      <c r="H12" s="15" t="s">
        <v>52</v>
      </c>
      <c r="I12" s="4"/>
      <c r="J12" s="5"/>
    </row>
    <row r="13" spans="2:10" x14ac:dyDescent="0.25">
      <c r="B13" s="40" t="s">
        <v>6</v>
      </c>
      <c r="C13" s="41"/>
      <c r="D13" s="42"/>
      <c r="E13" s="22">
        <f>SUM(E4:E12)</f>
        <v>2452273.1700000009</v>
      </c>
      <c r="F13" s="23">
        <f>SUM(F4:F10)</f>
        <v>0.20985424950328652</v>
      </c>
      <c r="G13" s="24">
        <f>SUM(G4:G10)</f>
        <v>-6.7614134237469453E-2</v>
      </c>
      <c r="H13" s="21"/>
      <c r="I13" s="6"/>
    </row>
    <row r="14" spans="2:10" x14ac:dyDescent="0.25">
      <c r="C14" s="7"/>
      <c r="E14" s="7"/>
      <c r="F14" s="8"/>
      <c r="G14" s="9"/>
    </row>
    <row r="15" spans="2:10" x14ac:dyDescent="0.25">
      <c r="E15" s="7"/>
      <c r="F15" s="12"/>
    </row>
    <row r="16" spans="2:10" x14ac:dyDescent="0.25">
      <c r="E16" s="11"/>
      <c r="F16" s="12"/>
      <c r="I16" s="10"/>
    </row>
    <row r="17" spans="5:6" x14ac:dyDescent="0.25">
      <c r="F17" s="12"/>
    </row>
    <row r="18" spans="5:6" x14ac:dyDescent="0.25">
      <c r="E18" s="10"/>
      <c r="F18" s="12"/>
    </row>
    <row r="19" spans="5:6" x14ac:dyDescent="0.25">
      <c r="F19" s="12"/>
    </row>
  </sheetData>
  <mergeCells count="2">
    <mergeCell ref="I3:J3"/>
    <mergeCell ref="B13:D13"/>
  </mergeCells>
  <conditionalFormatting sqref="C14:C1048576 C3:C12">
    <cfRule type="containsText" dxfId="1" priority="9" operator="containsText" text="acréscimo">
      <formula>NOT(ISERROR(SEARCH("acréscimo",C3)))</formula>
    </cfRule>
    <cfRule type="containsText" dxfId="0" priority="10" operator="containsText" text="supressão">
      <formula>NOT(ISERROR(SEARCH("supressão",C3)))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40"/>
  <sheetViews>
    <sheetView showGridLines="0" zoomScale="110" zoomScaleNormal="110" workbookViewId="0">
      <selection activeCell="B2" sqref="B2:G2"/>
    </sheetView>
  </sheetViews>
  <sheetFormatPr defaultRowHeight="15" x14ac:dyDescent="0.25"/>
  <cols>
    <col min="1" max="1" width="2.42578125" customWidth="1"/>
    <col min="3" max="3" width="30.5703125" bestFit="1" customWidth="1"/>
    <col min="6" max="6" width="16.28515625" bestFit="1" customWidth="1"/>
    <col min="7" max="7" width="16" bestFit="1" customWidth="1"/>
    <col min="8" max="8" width="19" style="29" customWidth="1"/>
    <col min="9" max="9" width="11.7109375" customWidth="1"/>
    <col min="10" max="10" width="22.140625" bestFit="1" customWidth="1"/>
  </cols>
  <sheetData>
    <row r="2" spans="2:9" x14ac:dyDescent="0.25">
      <c r="B2" s="43" t="str">
        <f>'Resumo do Contrato'!B3</f>
        <v>CONTRATO 01.2020.OBR</v>
      </c>
      <c r="C2" s="43"/>
      <c r="D2" s="43"/>
      <c r="E2" s="43"/>
      <c r="F2" s="43"/>
      <c r="G2" s="43"/>
    </row>
    <row r="3" spans="2:9" x14ac:dyDescent="0.25">
      <c r="B3" s="30" t="s">
        <v>7</v>
      </c>
      <c r="C3" s="30" t="s">
        <v>9</v>
      </c>
      <c r="D3" s="30" t="s">
        <v>10</v>
      </c>
      <c r="E3" s="30" t="s">
        <v>11</v>
      </c>
      <c r="F3" s="30" t="s">
        <v>12</v>
      </c>
      <c r="G3" s="30" t="s">
        <v>13</v>
      </c>
    </row>
    <row r="4" spans="2:9" ht="75" x14ac:dyDescent="0.25">
      <c r="B4" s="34">
        <v>1</v>
      </c>
      <c r="C4" s="31" t="s">
        <v>18</v>
      </c>
      <c r="D4" s="34" t="s">
        <v>19</v>
      </c>
      <c r="E4" s="34">
        <v>1</v>
      </c>
      <c r="F4" s="38">
        <v>1626278.84</v>
      </c>
      <c r="G4" s="38">
        <f>E4*F4</f>
        <v>1626278.84</v>
      </c>
    </row>
    <row r="5" spans="2:9" x14ac:dyDescent="0.25">
      <c r="B5" s="46" t="s">
        <v>8</v>
      </c>
      <c r="C5" s="46"/>
      <c r="D5" s="46"/>
      <c r="E5" s="46"/>
      <c r="F5" s="46"/>
      <c r="G5" s="36">
        <f>SUM(G4:G4)</f>
        <v>1626278.84</v>
      </c>
    </row>
    <row r="7" spans="2:9" x14ac:dyDescent="0.25">
      <c r="B7" s="43" t="s">
        <v>39</v>
      </c>
      <c r="C7" s="43"/>
      <c r="D7" s="43"/>
      <c r="E7" s="43"/>
      <c r="F7" s="43"/>
      <c r="G7" s="43"/>
    </row>
    <row r="8" spans="2:9" x14ac:dyDescent="0.25">
      <c r="B8" s="30" t="s">
        <v>7</v>
      </c>
      <c r="C8" s="30" t="s">
        <v>41</v>
      </c>
      <c r="D8" s="30" t="s">
        <v>10</v>
      </c>
      <c r="E8" s="30" t="s">
        <v>11</v>
      </c>
      <c r="F8" s="30" t="s">
        <v>12</v>
      </c>
      <c r="G8" s="30" t="s">
        <v>13</v>
      </c>
      <c r="H8" s="44" t="s">
        <v>40</v>
      </c>
      <c r="I8" s="45"/>
    </row>
    <row r="9" spans="2:9" ht="30" x14ac:dyDescent="0.25">
      <c r="B9" s="34">
        <v>1</v>
      </c>
      <c r="C9" s="35" t="s">
        <v>42</v>
      </c>
      <c r="D9" s="34" t="s">
        <v>19</v>
      </c>
      <c r="E9" s="34">
        <v>1</v>
      </c>
      <c r="F9" s="16">
        <v>398147.88</v>
      </c>
      <c r="G9" s="38">
        <f>E9*F9</f>
        <v>398147.88</v>
      </c>
      <c r="H9" s="44"/>
      <c r="I9" s="45"/>
    </row>
    <row r="10" spans="2:9" x14ac:dyDescent="0.25">
      <c r="B10" s="46" t="s">
        <v>8</v>
      </c>
      <c r="C10" s="46"/>
      <c r="D10" s="46"/>
      <c r="E10" s="46"/>
      <c r="F10" s="46"/>
      <c r="G10" s="36">
        <f>SUM(G9:G9)</f>
        <v>398147.88</v>
      </c>
      <c r="H10" s="47">
        <f>G5+G10</f>
        <v>2024426.7200000002</v>
      </c>
      <c r="I10" s="48"/>
    </row>
    <row r="13" spans="2:9" x14ac:dyDescent="0.25">
      <c r="B13" s="43" t="s">
        <v>44</v>
      </c>
      <c r="C13" s="43"/>
      <c r="D13" s="43"/>
      <c r="E13" s="43"/>
      <c r="F13" s="43"/>
      <c r="G13" s="43"/>
    </row>
    <row r="14" spans="2:9" x14ac:dyDescent="0.25">
      <c r="B14" s="30" t="s">
        <v>7</v>
      </c>
      <c r="C14" s="30" t="s">
        <v>41</v>
      </c>
      <c r="D14" s="30" t="s">
        <v>10</v>
      </c>
      <c r="E14" s="30" t="s">
        <v>11</v>
      </c>
      <c r="F14" s="30" t="s">
        <v>12</v>
      </c>
      <c r="G14" s="30" t="s">
        <v>13</v>
      </c>
      <c r="H14" s="44" t="s">
        <v>40</v>
      </c>
      <c r="I14" s="45"/>
    </row>
    <row r="15" spans="2:9" ht="30" x14ac:dyDescent="0.25">
      <c r="B15" s="34">
        <v>1</v>
      </c>
      <c r="C15" s="37" t="s">
        <v>43</v>
      </c>
      <c r="D15" s="34" t="s">
        <v>19</v>
      </c>
      <c r="E15" s="34">
        <v>1</v>
      </c>
      <c r="F15" s="16">
        <v>214652.04</v>
      </c>
      <c r="G15" s="38">
        <f>E15*F15</f>
        <v>214652.04</v>
      </c>
      <c r="H15" s="44"/>
      <c r="I15" s="45"/>
    </row>
    <row r="16" spans="2:9" x14ac:dyDescent="0.25">
      <c r="B16" s="46" t="s">
        <v>8</v>
      </c>
      <c r="C16" s="46"/>
      <c r="D16" s="46"/>
      <c r="E16" s="46"/>
      <c r="F16" s="46"/>
      <c r="G16" s="36">
        <f>SUM(G15:G15)</f>
        <v>214652.04</v>
      </c>
      <c r="H16" s="47">
        <f>H10+G16</f>
        <v>2239078.7600000002</v>
      </c>
      <c r="I16" s="48"/>
    </row>
    <row r="19" spans="2:9" x14ac:dyDescent="0.25">
      <c r="B19" s="43" t="s">
        <v>47</v>
      </c>
      <c r="C19" s="43"/>
      <c r="D19" s="43"/>
      <c r="E19" s="43"/>
      <c r="F19" s="43"/>
      <c r="G19" s="43"/>
    </row>
    <row r="20" spans="2:9" x14ac:dyDescent="0.25">
      <c r="B20" s="30" t="s">
        <v>7</v>
      </c>
      <c r="C20" s="30" t="s">
        <v>45</v>
      </c>
      <c r="D20" s="30" t="s">
        <v>10</v>
      </c>
      <c r="E20" s="30" t="s">
        <v>11</v>
      </c>
      <c r="F20" s="30" t="s">
        <v>12</v>
      </c>
      <c r="G20" s="30" t="s">
        <v>13</v>
      </c>
      <c r="H20" s="44" t="s">
        <v>40</v>
      </c>
      <c r="I20" s="45"/>
    </row>
    <row r="21" spans="2:9" ht="30" x14ac:dyDescent="0.25">
      <c r="B21" s="34">
        <v>1</v>
      </c>
      <c r="C21" s="37" t="s">
        <v>46</v>
      </c>
      <c r="D21" s="34" t="s">
        <v>19</v>
      </c>
      <c r="E21" s="34">
        <v>1</v>
      </c>
      <c r="F21" s="32">
        <v>-136879.85999999999</v>
      </c>
      <c r="G21" s="38">
        <f>E21*F21</f>
        <v>-136879.85999999999</v>
      </c>
      <c r="H21" s="44"/>
      <c r="I21" s="45"/>
    </row>
    <row r="22" spans="2:9" x14ac:dyDescent="0.25">
      <c r="B22" s="46" t="s">
        <v>8</v>
      </c>
      <c r="C22" s="46"/>
      <c r="D22" s="46"/>
      <c r="E22" s="46"/>
      <c r="F22" s="46"/>
      <c r="G22" s="36">
        <f>SUM(G21:G21)</f>
        <v>-136879.85999999999</v>
      </c>
      <c r="H22" s="47">
        <f>H16+G22</f>
        <v>2102198.9000000004</v>
      </c>
      <c r="I22" s="48"/>
    </row>
    <row r="25" spans="2:9" x14ac:dyDescent="0.25">
      <c r="B25" s="43" t="s">
        <v>48</v>
      </c>
      <c r="C25" s="43"/>
      <c r="D25" s="43"/>
      <c r="E25" s="43"/>
      <c r="F25" s="43"/>
      <c r="G25" s="43"/>
    </row>
    <row r="26" spans="2:9" x14ac:dyDescent="0.25">
      <c r="B26" s="30" t="s">
        <v>7</v>
      </c>
      <c r="C26" s="30" t="s">
        <v>41</v>
      </c>
      <c r="D26" s="30" t="s">
        <v>10</v>
      </c>
      <c r="E26" s="30" t="s">
        <v>11</v>
      </c>
      <c r="F26" s="30" t="s">
        <v>12</v>
      </c>
      <c r="G26" s="30" t="s">
        <v>13</v>
      </c>
      <c r="H26" s="44" t="s">
        <v>40</v>
      </c>
      <c r="I26" s="45"/>
    </row>
    <row r="27" spans="2:9" ht="30" x14ac:dyDescent="0.25">
      <c r="B27" s="34">
        <v>1</v>
      </c>
      <c r="C27" s="37" t="s">
        <v>43</v>
      </c>
      <c r="D27" s="34" t="s">
        <v>19</v>
      </c>
      <c r="E27" s="34">
        <v>1</v>
      </c>
      <c r="F27" s="32">
        <v>32118.39</v>
      </c>
      <c r="G27" s="38">
        <f>E27*F27</f>
        <v>32118.39</v>
      </c>
      <c r="H27" s="44"/>
      <c r="I27" s="45"/>
    </row>
    <row r="28" spans="2:9" x14ac:dyDescent="0.25">
      <c r="B28" s="46" t="s">
        <v>8</v>
      </c>
      <c r="C28" s="46"/>
      <c r="D28" s="46"/>
      <c r="E28" s="46"/>
      <c r="F28" s="46"/>
      <c r="G28" s="36">
        <f>SUM(G27:G27)</f>
        <v>32118.39</v>
      </c>
      <c r="H28" s="47">
        <f>H22+G28</f>
        <v>2134317.2900000005</v>
      </c>
      <c r="I28" s="48"/>
    </row>
    <row r="31" spans="2:9" x14ac:dyDescent="0.25">
      <c r="B31" s="43" t="s">
        <v>49</v>
      </c>
      <c r="C31" s="43"/>
      <c r="D31" s="43"/>
      <c r="E31" s="43"/>
      <c r="F31" s="43"/>
      <c r="G31" s="43"/>
    </row>
    <row r="32" spans="2:9" x14ac:dyDescent="0.25">
      <c r="B32" s="30" t="s">
        <v>7</v>
      </c>
      <c r="C32" s="30" t="s">
        <v>41</v>
      </c>
      <c r="D32" s="30" t="s">
        <v>10</v>
      </c>
      <c r="E32" s="30" t="s">
        <v>11</v>
      </c>
      <c r="F32" s="30" t="s">
        <v>12</v>
      </c>
      <c r="G32" s="30" t="s">
        <v>13</v>
      </c>
      <c r="H32" s="44" t="s">
        <v>40</v>
      </c>
      <c r="I32" s="45"/>
    </row>
    <row r="33" spans="2:9" ht="30" x14ac:dyDescent="0.25">
      <c r="B33" s="34">
        <v>1</v>
      </c>
      <c r="C33" s="37" t="s">
        <v>43</v>
      </c>
      <c r="D33" s="34" t="s">
        <v>19</v>
      </c>
      <c r="E33" s="34">
        <v>1</v>
      </c>
      <c r="F33" s="16">
        <v>178064.12</v>
      </c>
      <c r="G33" s="38">
        <f>E33*F33</f>
        <v>178064.12</v>
      </c>
      <c r="H33" s="44"/>
      <c r="I33" s="45"/>
    </row>
    <row r="34" spans="2:9" x14ac:dyDescent="0.25">
      <c r="B34" s="46" t="s">
        <v>8</v>
      </c>
      <c r="C34" s="46"/>
      <c r="D34" s="46"/>
      <c r="E34" s="46"/>
      <c r="F34" s="46"/>
      <c r="G34" s="36">
        <f>SUM(G33:G33)</f>
        <v>178064.12</v>
      </c>
      <c r="H34" s="47">
        <f>H28+G34</f>
        <v>2312381.4100000006</v>
      </c>
      <c r="I34" s="48"/>
    </row>
    <row r="37" spans="2:9" x14ac:dyDescent="0.25">
      <c r="B37" s="43" t="s">
        <v>53</v>
      </c>
      <c r="C37" s="43"/>
      <c r="D37" s="43"/>
      <c r="E37" s="43"/>
      <c r="F37" s="43"/>
      <c r="G37" s="43"/>
    </row>
    <row r="38" spans="2:9" x14ac:dyDescent="0.25">
      <c r="B38" s="30" t="s">
        <v>7</v>
      </c>
      <c r="C38" s="30" t="s">
        <v>41</v>
      </c>
      <c r="D38" s="30" t="s">
        <v>10</v>
      </c>
      <c r="E38" s="30" t="s">
        <v>11</v>
      </c>
      <c r="F38" s="30" t="s">
        <v>12</v>
      </c>
      <c r="G38" s="30" t="s">
        <v>13</v>
      </c>
      <c r="H38" s="44" t="s">
        <v>40</v>
      </c>
      <c r="I38" s="45"/>
    </row>
    <row r="39" spans="2:9" ht="30" x14ac:dyDescent="0.25">
      <c r="B39" s="34">
        <v>1</v>
      </c>
      <c r="C39" s="37" t="s">
        <v>43</v>
      </c>
      <c r="D39" s="34" t="s">
        <v>19</v>
      </c>
      <c r="E39" s="34">
        <v>1</v>
      </c>
      <c r="F39" s="16">
        <v>139891.76</v>
      </c>
      <c r="G39" s="38">
        <f>E39*F39</f>
        <v>139891.76</v>
      </c>
      <c r="H39" s="44"/>
      <c r="I39" s="45"/>
    </row>
    <row r="40" spans="2:9" x14ac:dyDescent="0.25">
      <c r="B40" s="46" t="s">
        <v>8</v>
      </c>
      <c r="C40" s="46"/>
      <c r="D40" s="46"/>
      <c r="E40" s="46"/>
      <c r="F40" s="46"/>
      <c r="G40" s="36">
        <f>SUM(G39:G39)</f>
        <v>139891.76</v>
      </c>
      <c r="H40" s="47">
        <f>H34+G40</f>
        <v>2452273.1700000009</v>
      </c>
      <c r="I40" s="48"/>
    </row>
  </sheetData>
  <mergeCells count="32">
    <mergeCell ref="B37:G37"/>
    <mergeCell ref="H38:I38"/>
    <mergeCell ref="H39:I39"/>
    <mergeCell ref="B40:F40"/>
    <mergeCell ref="H40:I40"/>
    <mergeCell ref="B2:G2"/>
    <mergeCell ref="B5:F5"/>
    <mergeCell ref="B7:G7"/>
    <mergeCell ref="B10:F10"/>
    <mergeCell ref="B13:G13"/>
    <mergeCell ref="B16:F16"/>
    <mergeCell ref="B19:G19"/>
    <mergeCell ref="B22:F22"/>
    <mergeCell ref="H8:I8"/>
    <mergeCell ref="H10:I10"/>
    <mergeCell ref="H9:I9"/>
    <mergeCell ref="H14:I14"/>
    <mergeCell ref="H15:I15"/>
    <mergeCell ref="H16:I16"/>
    <mergeCell ref="H20:I20"/>
    <mergeCell ref="H21:I21"/>
    <mergeCell ref="H22:I22"/>
    <mergeCell ref="B25:G25"/>
    <mergeCell ref="H26:I26"/>
    <mergeCell ref="H27:I27"/>
    <mergeCell ref="B28:F28"/>
    <mergeCell ref="H28:I28"/>
    <mergeCell ref="B31:G31"/>
    <mergeCell ref="H32:I32"/>
    <mergeCell ref="H33:I33"/>
    <mergeCell ref="B34:F34"/>
    <mergeCell ref="H34:I34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Resumo do Contrato</vt:lpstr>
      <vt:lpstr>Resumo por 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Joao Marcos Cancado Braga</cp:lastModifiedBy>
  <dcterms:created xsi:type="dcterms:W3CDTF">2018-03-05T11:36:05Z</dcterms:created>
  <dcterms:modified xsi:type="dcterms:W3CDTF">2022-08-31T17:24:51Z</dcterms:modified>
</cp:coreProperties>
</file>