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-CONVÊNIOS\01-CONTRATOS VIGENTES\MÁXIMA SERVIÇOS E OBRAS LTDA\DOCUMENTAÇÃO SUAP\"/>
    </mc:Choice>
  </mc:AlternateContent>
  <xr:revisionPtr revIDLastSave="0" documentId="13_ncr:1_{4D592299-91E1-47CE-9B10-9EA968DAD2C6}" xr6:coauthVersionLast="36" xr6:coauthVersionMax="36" xr10:uidLastSave="{00000000-0000-0000-0000-000000000000}"/>
  <bookViews>
    <workbookView xWindow="0" yWindow="0" windowWidth="25200" windowHeight="1044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</workbook>
</file>

<file path=xl/calcChain.xml><?xml version="1.0" encoding="utf-8"?>
<calcChain xmlns="http://schemas.openxmlformats.org/spreadsheetml/2006/main">
  <c r="D9" i="3" l="1"/>
  <c r="C12" i="3" s="1"/>
  <c r="B2" i="4" l="1"/>
  <c r="J137" i="4" l="1"/>
  <c r="E27" i="2" l="1"/>
  <c r="B6" i="3" l="1"/>
  <c r="B5" i="3"/>
  <c r="G27" i="2"/>
  <c r="F27" i="2"/>
</calcChain>
</file>

<file path=xl/sharedStrings.xml><?xml version="1.0" encoding="utf-8"?>
<sst xmlns="http://schemas.openxmlformats.org/spreadsheetml/2006/main" count="67" uniqueCount="49">
  <si>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</si>
  <si>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</si>
  <si>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</si>
  <si>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</si>
  <si>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</si>
  <si>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</si>
  <si>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</si>
  <si>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</si>
  <si>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</si>
  <si>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</si>
  <si>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1º</t>
  </si>
  <si>
    <t>Parcela nº</t>
  </si>
  <si>
    <t>Valor Parcela</t>
  </si>
  <si>
    <t>CONTRATO 067.2022</t>
  </si>
  <si>
    <t>26/09/2022 A 25/09/2023</t>
  </si>
  <si>
    <t>23212.001411/2022-46</t>
  </si>
  <si>
    <t>Item</t>
  </si>
  <si>
    <t>Descrição do Cargo</t>
  </si>
  <si>
    <t>CBO</t>
  </si>
  <si>
    <t>Convenção Coletiva</t>
  </si>
  <si>
    <t>Piso Salarial</t>
  </si>
  <si>
    <t>Adc. Acumulo</t>
  </si>
  <si>
    <t>Adic. Insal.</t>
  </si>
  <si>
    <t xml:space="preserve">Carga Horaria </t>
  </si>
  <si>
    <t>Trab/ Posto</t>
  </si>
  <si>
    <t>Nº Postos</t>
  </si>
  <si>
    <t>Valor Unitário R$</t>
  </si>
  <si>
    <t xml:space="preserve">Valor Mensal R$ </t>
  </si>
  <si>
    <t>Valor Anual R$</t>
  </si>
  <si>
    <t>AUXILIAR ADMINISTRATIVO</t>
  </si>
  <si>
    <t>4110-05</t>
  </si>
  <si>
    <t>MG001277/2022</t>
  </si>
  <si>
    <t>40 horas</t>
  </si>
  <si>
    <t>AUXILIAR DE LIMPEZA I</t>
  </si>
  <si>
    <t>5143-20</t>
  </si>
  <si>
    <t>44 horas</t>
  </si>
  <si>
    <t>AUXILIAR DE LIMPEZA II</t>
  </si>
  <si>
    <t>AUXILIAR DE LIMPEZA III</t>
  </si>
  <si>
    <t>AUXILIAR DE MANUTENÇÃO PREDIAL</t>
  </si>
  <si>
    <t>5143-10</t>
  </si>
  <si>
    <t>CAPINEIRO</t>
  </si>
  <si>
    <t>6220-20</t>
  </si>
  <si>
    <t>ENCARREGADO</t>
  </si>
  <si>
    <t>4221-05</t>
  </si>
  <si>
    <t>VIGIA DIURNO</t>
  </si>
  <si>
    <t>5174-20</t>
  </si>
  <si>
    <t>12X36 horas</t>
  </si>
  <si>
    <t>VIGIA NOTURNO</t>
  </si>
  <si>
    <t>VALOR MENSAL E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</si>
</sst>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  <numFmt numFmtId="174" formatCode="_-&quot;R$&quot;\ * #,##0.00_-;\-&quot;R$&quot;\ * #,##0.00_-;_-&quot;R$&quot;\ * &quot;-&quot;??_-;_-@_-"/>
    <numFmt numFmtId="175" formatCode="_-* #,##0.00_-;\-* #,##0.00_-;_-* &quot;-&quot;??_-;_-@_-"/>
    <numFmt numFmtId="177" formatCode="[$R$-416]&quot; &quot;#,##0.00;[Red]&quot;-&quot;[$R$-416]&quot; 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000000"/>
      <name val="Times New Roman"/>
      <family val="1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7DA7D8"/>
        <bgColor rgb="FF7DA7D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3" fillId="0" borderId="0" applyNumberFormat="0" applyBorder="0" applyProtection="0"/>
    <xf numFmtId="0" fontId="14" fillId="5" borderId="0" applyNumberFormat="0" applyBorder="0" applyProtection="0"/>
    <xf numFmtId="0" fontId="14" fillId="6" borderId="0" applyNumberFormat="0" applyBorder="0" applyProtection="0"/>
    <xf numFmtId="0" fontId="13" fillId="7" borderId="0" applyNumberFormat="0" applyBorder="0" applyProtection="0"/>
    <xf numFmtId="0" fontId="15" fillId="8" borderId="0" applyNumberFormat="0" applyBorder="0" applyProtection="0"/>
    <xf numFmtId="0" fontId="16" fillId="9" borderId="0" applyNumberFormat="0" applyBorder="0" applyProtection="0"/>
    <xf numFmtId="0" fontId="17" fillId="0" borderId="0" applyNumberFormat="0" applyBorder="0" applyProtection="0"/>
    <xf numFmtId="0" fontId="18" fillId="10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0" borderId="0" applyNumberFormat="0" applyBorder="0" applyProtection="0"/>
    <xf numFmtId="174" fontId="1" fillId="0" borderId="0" applyFont="0" applyFill="0" applyBorder="0" applyAlignment="0" applyProtection="0"/>
    <xf numFmtId="0" fontId="23" fillId="11" borderId="0" applyNumberFormat="0" applyBorder="0" applyProtection="0"/>
    <xf numFmtId="0" fontId="24" fillId="0" borderId="0"/>
    <xf numFmtId="0" fontId="25" fillId="11" borderId="7" applyNumberFormat="0" applyProtection="0"/>
    <xf numFmtId="0" fontId="26" fillId="0" borderId="0" applyNumberForma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175" fontId="1" fillId="0" borderId="0" applyFont="0" applyFill="0" applyBorder="0" applyAlignment="0" applyProtection="0"/>
    <xf numFmtId="0" fontId="15" fillId="0" borderId="0" applyNumberFormat="0" applyBorder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5" xfId="1" applyFont="1" applyBorder="1"/>
    <xf numFmtId="0" fontId="0" fillId="0" borderId="0" xfId="0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3" fontId="0" fillId="0" borderId="0" xfId="0" applyNumberFormat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8" fontId="0" fillId="0" borderId="1" xfId="1" applyNumberFormat="1" applyFont="1" applyBorder="1"/>
    <xf numFmtId="8" fontId="0" fillId="0" borderId="1" xfId="1" applyNumberFormat="1" applyFont="1" applyFill="1" applyBorder="1"/>
    <xf numFmtId="8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justify"/>
    </xf>
    <xf numFmtId="177" fontId="12" fillId="0" borderId="1" xfId="3" applyNumberFormat="1" applyFont="1" applyBorder="1" applyAlignment="1">
      <alignment horizontal="center" vertical="justify"/>
    </xf>
    <xf numFmtId="0" fontId="13" fillId="12" borderId="1" xfId="3" applyFont="1" applyFill="1" applyBorder="1" applyAlignment="1">
      <alignment horizontal="center" vertical="center" wrapText="1"/>
    </xf>
    <xf numFmtId="0" fontId="13" fillId="12" borderId="8" xfId="3" applyFont="1" applyFill="1" applyBorder="1" applyAlignment="1">
      <alignment horizontal="center" vertical="center" wrapText="1"/>
    </xf>
    <xf numFmtId="0" fontId="13" fillId="12" borderId="5" xfId="3" applyFont="1" applyFill="1" applyBorder="1" applyAlignment="1">
      <alignment horizontal="center" vertical="center" wrapText="1"/>
    </xf>
    <xf numFmtId="0" fontId="13" fillId="12" borderId="9" xfId="3" applyFont="1" applyFill="1" applyBorder="1" applyAlignment="1">
      <alignment horizontal="center" vertical="center" wrapText="1"/>
    </xf>
    <xf numFmtId="0" fontId="27" fillId="0" borderId="1" xfId="3" applyFont="1" applyFill="1" applyBorder="1" applyAlignment="1">
      <alignment vertical="justify" wrapText="1"/>
    </xf>
    <xf numFmtId="0" fontId="13" fillId="12" borderId="10" xfId="3" applyFont="1" applyFill="1" applyBorder="1" applyAlignment="1">
      <alignment horizontal="center" vertical="center" wrapText="1"/>
    </xf>
    <xf numFmtId="175" fontId="27" fillId="0" borderId="1" xfId="23" applyFont="1" applyFill="1" applyBorder="1" applyAlignment="1">
      <alignment horizontal="center" vertical="center" wrapText="1"/>
    </xf>
    <xf numFmtId="0" fontId="27" fillId="0" borderId="1" xfId="3" applyFont="1" applyFill="1" applyBorder="1" applyAlignment="1">
      <alignment horizontal="justify" vertical="center" wrapText="1"/>
    </xf>
    <xf numFmtId="175" fontId="27" fillId="0" borderId="1" xfId="23" applyFont="1" applyFill="1" applyBorder="1" applyAlignment="1">
      <alignment vertical="justify" wrapText="1"/>
    </xf>
    <xf numFmtId="0" fontId="27" fillId="0" borderId="1" xfId="3" applyFont="1" applyFill="1" applyBorder="1" applyAlignment="1">
      <alignment horizontal="center" vertical="center" wrapText="1"/>
    </xf>
    <xf numFmtId="0" fontId="27" fillId="0" borderId="1" xfId="3" applyFont="1" applyFill="1" applyBorder="1" applyAlignment="1">
      <alignment horizontal="center" vertical="justify" wrapText="1"/>
    </xf>
    <xf numFmtId="9" fontId="27" fillId="0" borderId="1" xfId="3" applyNumberFormat="1" applyFont="1" applyFill="1" applyBorder="1" applyAlignment="1">
      <alignment horizontal="center" vertical="justify" wrapText="1"/>
    </xf>
    <xf numFmtId="175" fontId="27" fillId="0" borderId="1" xfId="23" applyFont="1" applyFill="1" applyBorder="1" applyAlignment="1">
      <alignment horizontal="center" vertical="center"/>
    </xf>
    <xf numFmtId="175" fontId="27" fillId="0" borderId="1" xfId="3" applyNumberFormat="1" applyFont="1" applyFill="1" applyBorder="1" applyAlignment="1">
      <alignment vertical="justify" wrapText="1"/>
    </xf>
    <xf numFmtId="0" fontId="27" fillId="0" borderId="5" xfId="3" applyFont="1" applyFill="1" applyBorder="1" applyAlignment="1">
      <alignment horizontal="center" vertical="center" wrapText="1"/>
    </xf>
    <xf numFmtId="175" fontId="13" fillId="0" borderId="1" xfId="23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</cellXfs>
  <cellStyles count="25">
    <cellStyle name="Accent" xfId="4" xr:uid="{00000000-0005-0000-0000-00002F000000}"/>
    <cellStyle name="Accent 1" xfId="5" xr:uid="{00000000-0005-0000-0000-000030000000}"/>
    <cellStyle name="Accent 2" xfId="6" xr:uid="{00000000-0005-0000-0000-000031000000}"/>
    <cellStyle name="Accent 3" xfId="7" xr:uid="{00000000-0005-0000-0000-000032000000}"/>
    <cellStyle name="Bad" xfId="8" xr:uid="{00000000-0005-0000-0000-000033000000}"/>
    <cellStyle name="Error" xfId="9" xr:uid="{00000000-0005-0000-0000-000034000000}"/>
    <cellStyle name="Footnote" xfId="10" xr:uid="{00000000-0005-0000-0000-000035000000}"/>
    <cellStyle name="Good" xfId="11" xr:uid="{00000000-0005-0000-0000-000036000000}"/>
    <cellStyle name="Heading" xfId="12" xr:uid="{00000000-0005-0000-0000-000037000000}"/>
    <cellStyle name="Heading 1" xfId="13" xr:uid="{00000000-0005-0000-0000-000038000000}"/>
    <cellStyle name="Heading 2" xfId="14" xr:uid="{00000000-0005-0000-0000-000039000000}"/>
    <cellStyle name="Hyperlink" xfId="15" xr:uid="{00000000-0005-0000-0000-00003A000000}"/>
    <cellStyle name="Moeda" xfId="1" builtinId="4"/>
    <cellStyle name="Moeda 2" xfId="16" xr:uid="{00000000-0005-0000-0000-00003B000000}"/>
    <cellStyle name="Neutral" xfId="17" xr:uid="{00000000-0005-0000-0000-00003C000000}"/>
    <cellStyle name="Normal" xfId="0" builtinId="0"/>
    <cellStyle name="Normal 2" xfId="3" xr:uid="{00000000-0005-0000-0000-00003D000000}"/>
    <cellStyle name="Normal 3" xfId="18" xr:uid="{00000000-0005-0000-0000-00003E000000}"/>
    <cellStyle name="Note" xfId="19" xr:uid="{00000000-0005-0000-0000-00003F000000}"/>
    <cellStyle name="Porcentagem" xfId="2" builtinId="5"/>
    <cellStyle name="Result" xfId="20" xr:uid="{00000000-0005-0000-0000-000040000000}"/>
    <cellStyle name="Status" xfId="21" xr:uid="{00000000-0005-0000-0000-000041000000}"/>
    <cellStyle name="Text" xfId="22" xr:uid="{00000000-0005-0000-0000-000042000000}"/>
    <cellStyle name="Vírgula 2" xfId="23" xr:uid="{00000000-0005-0000-0000-000043000000}"/>
    <cellStyle name="Warning" xfId="24" xr:uid="{00000000-0005-0000-0000-000044000000}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showGridLines="0" workbookViewId="0">
      <selection activeCell="E4" sqref="E4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13</v>
      </c>
      <c r="C3" s="29" t="s">
        <v>6</v>
      </c>
      <c r="D3" s="29" t="s">
        <v>7</v>
      </c>
      <c r="E3" s="29" t="s">
        <v>0</v>
      </c>
      <c r="F3" s="30" t="s">
        <v>1</v>
      </c>
      <c r="G3" s="31" t="s">
        <v>2</v>
      </c>
      <c r="H3" s="29" t="s">
        <v>4</v>
      </c>
      <c r="I3" s="51"/>
      <c r="J3" s="51"/>
    </row>
    <row r="4" spans="2:10" x14ac:dyDescent="0.25">
      <c r="B4" s="22" t="s">
        <v>3</v>
      </c>
      <c r="C4" s="19"/>
      <c r="D4" s="23" t="s">
        <v>14</v>
      </c>
      <c r="E4" s="19">
        <v>778619.76</v>
      </c>
      <c r="F4" s="20"/>
      <c r="G4" s="21"/>
      <c r="H4" s="23" t="s">
        <v>15</v>
      </c>
      <c r="I4" s="5"/>
    </row>
    <row r="5" spans="2:10" x14ac:dyDescent="0.25">
      <c r="B5" s="45"/>
      <c r="C5" s="19"/>
      <c r="D5" s="23"/>
      <c r="E5" s="19"/>
      <c r="F5" s="20"/>
      <c r="G5" s="21"/>
      <c r="H5" s="23"/>
      <c r="I5" s="5"/>
    </row>
    <row r="6" spans="2:10" x14ac:dyDescent="0.25">
      <c r="B6" s="22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7"/>
      <c r="D7" s="18"/>
      <c r="E7" s="19"/>
      <c r="F7" s="20"/>
      <c r="G7" s="21"/>
      <c r="H7" s="18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45"/>
      <c r="C10" s="17"/>
      <c r="D10" s="18"/>
      <c r="E10" s="19"/>
      <c r="F10" s="20"/>
      <c r="G10" s="21"/>
      <c r="H10" s="18"/>
      <c r="I10" s="5"/>
    </row>
    <row r="11" spans="2:10" x14ac:dyDescent="0.25">
      <c r="B11" s="22"/>
      <c r="C11" s="19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23"/>
      <c r="E14" s="19"/>
      <c r="F14" s="20"/>
      <c r="G14" s="21"/>
      <c r="H14" s="23"/>
      <c r="I14" s="5"/>
    </row>
    <row r="15" spans="2:10" x14ac:dyDescent="0.25">
      <c r="B15" s="22"/>
      <c r="C15" s="19"/>
      <c r="D15" s="23"/>
      <c r="E15" s="19"/>
      <c r="F15" s="20"/>
      <c r="G15" s="21"/>
      <c r="H15" s="24"/>
      <c r="I15" s="5"/>
    </row>
    <row r="16" spans="2:10" x14ac:dyDescent="0.25">
      <c r="B16" s="22"/>
      <c r="C16" s="19"/>
      <c r="D16" s="23"/>
      <c r="E16" s="19"/>
      <c r="F16" s="20"/>
      <c r="G16" s="21"/>
      <c r="H16" s="23"/>
      <c r="I16" s="5"/>
    </row>
    <row r="17" spans="2:10" x14ac:dyDescent="0.25">
      <c r="B17" s="22"/>
      <c r="C17" s="19"/>
      <c r="D17" s="18"/>
      <c r="E17" s="19"/>
      <c r="F17" s="20"/>
      <c r="G17" s="21"/>
      <c r="H17" s="18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  <c r="J19" s="6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16"/>
      <c r="C26" s="17"/>
      <c r="D26" s="18"/>
      <c r="E26" s="19"/>
      <c r="F26" s="20"/>
      <c r="G26" s="21"/>
      <c r="H26" s="18"/>
      <c r="I26" s="5"/>
      <c r="J26" s="6"/>
    </row>
    <row r="27" spans="2:10" x14ac:dyDescent="0.25">
      <c r="B27" s="52" t="s">
        <v>8</v>
      </c>
      <c r="C27" s="53"/>
      <c r="D27" s="54"/>
      <c r="E27" s="26">
        <f>SUM(E4:E26)</f>
        <v>778619.76</v>
      </c>
      <c r="F27" s="27">
        <f>SUM(F4:F26)</f>
        <v>0</v>
      </c>
      <c r="G27" s="28">
        <f>SUM(G4:G26)</f>
        <v>0</v>
      </c>
      <c r="H27" s="25"/>
      <c r="I27" s="7"/>
    </row>
    <row r="28" spans="2:10" x14ac:dyDescent="0.25">
      <c r="C28" s="8"/>
      <c r="E28" s="8"/>
      <c r="F28" s="9"/>
      <c r="G28" s="10"/>
    </row>
    <row r="29" spans="2:10" x14ac:dyDescent="0.25">
      <c r="E29" s="8"/>
      <c r="F29" s="15"/>
    </row>
    <row r="30" spans="2:10" x14ac:dyDescent="0.25">
      <c r="E30" s="14"/>
      <c r="F30" s="15"/>
      <c r="I30" s="11"/>
    </row>
    <row r="31" spans="2:10" x14ac:dyDescent="0.25">
      <c r="E31" s="13"/>
      <c r="F31" s="15"/>
    </row>
    <row r="32" spans="2:10" x14ac:dyDescent="0.25">
      <c r="E32" s="12"/>
      <c r="F32" s="15"/>
    </row>
    <row r="33" spans="6:6" x14ac:dyDescent="0.25">
      <c r="F33" s="15"/>
    </row>
  </sheetData>
  <mergeCells count="2">
    <mergeCell ref="I3:J3"/>
    <mergeCell ref="B27:D27"/>
  </mergeCells>
  <conditionalFormatting sqref="C18:C20 C28:C1048576 C3:C1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7">
    <cfRule type="containsText" dxfId="7" priority="7" operator="containsText" text="acréscimo">
      <formula>NOT(ISERROR(SEARCH("acréscimo",C17)))</formula>
    </cfRule>
    <cfRule type="containsText" dxfId="6" priority="8" operator="containsText" text="supressão">
      <formula>NOT(ISERROR(SEARCH("supressão",C17)))</formula>
    </cfRule>
  </conditionalFormatting>
  <conditionalFormatting sqref="C21">
    <cfRule type="containsText" dxfId="5" priority="5" operator="containsText" text="acréscimo">
      <formula>NOT(ISERROR(SEARCH("acréscimo",C21)))</formula>
    </cfRule>
    <cfRule type="containsText" dxfId="4" priority="6" operator="containsText" text="supressão">
      <formula>NOT(ISERROR(SEARCH("supressão",C21)))</formula>
    </cfRule>
  </conditionalFormatting>
  <conditionalFormatting sqref="C22">
    <cfRule type="containsText" dxfId="3" priority="3" operator="containsText" text="acréscimo">
      <formula>NOT(ISERROR(SEARCH("acréscimo",C22)))</formula>
    </cfRule>
    <cfRule type="containsText" dxfId="2" priority="4" operator="containsText" text="supressão">
      <formula>NOT(ISERROR(SEARCH("supressão",C22)))</formula>
    </cfRule>
  </conditionalFormatting>
  <conditionalFormatting sqref="C23:C26">
    <cfRule type="containsText" dxfId="1" priority="1" operator="containsText" text="acréscimo">
      <formula>NOT(ISERROR(SEARCH("acréscimo",C23)))</formula>
    </cfRule>
    <cfRule type="containsText" dxfId="0" priority="2" operator="containsText" text="supressão">
      <formula>NOT(ISERROR(SEARCH("supressão",C23)))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37"/>
  <sheetViews>
    <sheetView showGridLines="0" topLeftCell="D1" zoomScale="110" zoomScaleNormal="110" workbookViewId="0">
      <selection activeCell="M13" sqref="M13"/>
    </sheetView>
  </sheetViews>
  <sheetFormatPr defaultRowHeight="15" x14ac:dyDescent="0.25"/>
  <cols>
    <col min="1" max="1" width="2.42578125" customWidth="1"/>
    <col min="3" max="3" width="54.5703125" bestFit="1" customWidth="1"/>
    <col min="4" max="4" width="14.140625" bestFit="1" customWidth="1"/>
    <col min="5" max="5" width="15.42578125" bestFit="1" customWidth="1"/>
    <col min="6" max="6" width="16.28515625" bestFit="1" customWidth="1"/>
    <col min="7" max="7" width="14.42578125" bestFit="1" customWidth="1"/>
    <col min="8" max="8" width="19" style="44" customWidth="1"/>
    <col min="9" max="10" width="22.140625" bestFit="1" customWidth="1"/>
    <col min="12" max="12" width="10.7109375" customWidth="1"/>
    <col min="13" max="13" width="12.28515625" bestFit="1" customWidth="1"/>
    <col min="14" max="14" width="13.28515625" bestFit="1" customWidth="1"/>
  </cols>
  <sheetData>
    <row r="2" spans="2:14" x14ac:dyDescent="0.25">
      <c r="B2" s="77" t="str">
        <f>'Resumo do Contrato'!B3</f>
        <v>CONTRATO 067.2022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2:14" ht="38.25" x14ac:dyDescent="0.25">
      <c r="B3" s="62" t="s">
        <v>16</v>
      </c>
      <c r="C3" s="62" t="s">
        <v>17</v>
      </c>
      <c r="D3" s="61" t="s">
        <v>18</v>
      </c>
      <c r="E3" s="61" t="s">
        <v>19</v>
      </c>
      <c r="F3" s="63" t="s">
        <v>20</v>
      </c>
      <c r="G3" s="63" t="s">
        <v>21</v>
      </c>
      <c r="H3" s="63" t="s">
        <v>22</v>
      </c>
      <c r="I3" s="64" t="s">
        <v>23</v>
      </c>
      <c r="J3" s="64" t="s">
        <v>24</v>
      </c>
      <c r="K3" s="66" t="s">
        <v>25</v>
      </c>
      <c r="L3" s="66" t="s">
        <v>26</v>
      </c>
      <c r="M3" s="66" t="s">
        <v>27</v>
      </c>
      <c r="N3" s="66" t="s">
        <v>28</v>
      </c>
    </row>
    <row r="4" spans="2:14" x14ac:dyDescent="0.25">
      <c r="B4" s="70">
        <v>1</v>
      </c>
      <c r="C4" s="68" t="s">
        <v>29</v>
      </c>
      <c r="D4" s="70" t="s">
        <v>30</v>
      </c>
      <c r="E4" s="70" t="s">
        <v>31</v>
      </c>
      <c r="F4" s="69">
        <v>1679.49</v>
      </c>
      <c r="G4" s="65"/>
      <c r="H4" s="65"/>
      <c r="I4" s="71" t="s">
        <v>32</v>
      </c>
      <c r="J4" s="71">
        <v>1</v>
      </c>
      <c r="K4" s="71">
        <v>2</v>
      </c>
      <c r="L4" s="73">
        <v>3656.6</v>
      </c>
      <c r="M4" s="67">
        <v>7313.2</v>
      </c>
      <c r="N4" s="76">
        <v>87758.399999999994</v>
      </c>
    </row>
    <row r="5" spans="2:14" x14ac:dyDescent="0.25">
      <c r="B5" s="70">
        <v>2</v>
      </c>
      <c r="C5" s="68" t="s">
        <v>33</v>
      </c>
      <c r="D5" s="70" t="s">
        <v>34</v>
      </c>
      <c r="E5" s="70" t="s">
        <v>31</v>
      </c>
      <c r="F5" s="69">
        <v>1384.08</v>
      </c>
      <c r="G5" s="65"/>
      <c r="H5" s="65"/>
      <c r="I5" s="71" t="s">
        <v>35</v>
      </c>
      <c r="J5" s="71">
        <v>1</v>
      </c>
      <c r="K5" s="71">
        <v>3</v>
      </c>
      <c r="L5" s="73">
        <v>3444.77</v>
      </c>
      <c r="M5" s="67">
        <v>10334.31</v>
      </c>
      <c r="N5" s="76">
        <v>124011.72</v>
      </c>
    </row>
    <row r="6" spans="2:14" x14ac:dyDescent="0.25">
      <c r="B6" s="70">
        <v>3</v>
      </c>
      <c r="C6" s="68" t="s">
        <v>36</v>
      </c>
      <c r="D6" s="70" t="s">
        <v>34</v>
      </c>
      <c r="E6" s="70" t="s">
        <v>31</v>
      </c>
      <c r="F6" s="69">
        <v>1384.08</v>
      </c>
      <c r="G6" s="74">
        <v>75.643636363636361</v>
      </c>
      <c r="H6" s="65"/>
      <c r="I6" s="71" t="s">
        <v>35</v>
      </c>
      <c r="J6" s="71">
        <v>1</v>
      </c>
      <c r="K6" s="71">
        <v>1</v>
      </c>
      <c r="L6" s="73">
        <v>3593.1</v>
      </c>
      <c r="M6" s="67">
        <v>3593.1</v>
      </c>
      <c r="N6" s="76">
        <v>43117.2</v>
      </c>
    </row>
    <row r="7" spans="2:14" x14ac:dyDescent="0.25">
      <c r="B7" s="70">
        <v>4</v>
      </c>
      <c r="C7" s="68" t="s">
        <v>37</v>
      </c>
      <c r="D7" s="70" t="s">
        <v>34</v>
      </c>
      <c r="E7" s="70" t="s">
        <v>31</v>
      </c>
      <c r="F7" s="69">
        <v>1384.08</v>
      </c>
      <c r="G7" s="65"/>
      <c r="H7" s="72">
        <v>0.4</v>
      </c>
      <c r="I7" s="71" t="s">
        <v>35</v>
      </c>
      <c r="J7" s="71">
        <v>1</v>
      </c>
      <c r="K7" s="71">
        <v>2</v>
      </c>
      <c r="L7" s="73">
        <v>4395.41</v>
      </c>
      <c r="M7" s="67">
        <v>8790.82</v>
      </c>
      <c r="N7" s="76">
        <v>105489.84</v>
      </c>
    </row>
    <row r="8" spans="2:14" x14ac:dyDescent="0.25">
      <c r="B8" s="70">
        <v>5</v>
      </c>
      <c r="C8" s="68" t="s">
        <v>38</v>
      </c>
      <c r="D8" s="70" t="s">
        <v>39</v>
      </c>
      <c r="E8" s="70" t="s">
        <v>31</v>
      </c>
      <c r="F8" s="69">
        <v>2013.21</v>
      </c>
      <c r="G8" s="65"/>
      <c r="H8" s="65"/>
      <c r="I8" s="71" t="s">
        <v>35</v>
      </c>
      <c r="J8" s="71">
        <v>1</v>
      </c>
      <c r="K8" s="71">
        <v>1</v>
      </c>
      <c r="L8" s="73">
        <v>4607.8100000000004</v>
      </c>
      <c r="M8" s="67">
        <v>4607.8100000000004</v>
      </c>
      <c r="N8" s="76">
        <v>55293.72</v>
      </c>
    </row>
    <row r="9" spans="2:14" x14ac:dyDescent="0.25">
      <c r="B9" s="75">
        <v>6</v>
      </c>
      <c r="C9" s="68" t="s">
        <v>40</v>
      </c>
      <c r="D9" s="70" t="s">
        <v>41</v>
      </c>
      <c r="E9" s="70" t="s">
        <v>31</v>
      </c>
      <c r="F9" s="69">
        <v>1430.57</v>
      </c>
      <c r="G9" s="74">
        <v>101.6050909090909</v>
      </c>
      <c r="H9" s="72"/>
      <c r="I9" s="71" t="s">
        <v>35</v>
      </c>
      <c r="J9" s="71">
        <v>1</v>
      </c>
      <c r="K9" s="71">
        <v>2</v>
      </c>
      <c r="L9" s="73">
        <v>3894.89</v>
      </c>
      <c r="M9" s="67">
        <v>7789.78</v>
      </c>
      <c r="N9" s="76">
        <v>93477.36</v>
      </c>
    </row>
    <row r="10" spans="2:14" x14ac:dyDescent="0.25">
      <c r="B10" s="70">
        <v>7</v>
      </c>
      <c r="C10" s="68" t="s">
        <v>42</v>
      </c>
      <c r="D10" s="70" t="s">
        <v>43</v>
      </c>
      <c r="E10" s="70" t="s">
        <v>31</v>
      </c>
      <c r="F10" s="69">
        <v>2018.67</v>
      </c>
      <c r="G10" s="74">
        <v>91.608545454545464</v>
      </c>
      <c r="H10" s="72"/>
      <c r="I10" s="71" t="s">
        <v>35</v>
      </c>
      <c r="J10" s="71">
        <v>1</v>
      </c>
      <c r="K10" s="71">
        <v>1</v>
      </c>
      <c r="L10" s="73">
        <v>4778.82</v>
      </c>
      <c r="M10" s="67">
        <v>4778.82</v>
      </c>
      <c r="N10" s="76">
        <v>57345.84</v>
      </c>
    </row>
    <row r="11" spans="2:14" x14ac:dyDescent="0.25">
      <c r="B11" s="70">
        <v>8</v>
      </c>
      <c r="C11" s="68" t="s">
        <v>44</v>
      </c>
      <c r="D11" s="70" t="s">
        <v>45</v>
      </c>
      <c r="E11" s="70" t="s">
        <v>31</v>
      </c>
      <c r="F11" s="69">
        <v>1684.96</v>
      </c>
      <c r="G11" s="74">
        <v>91.906909090909096</v>
      </c>
      <c r="H11" s="65"/>
      <c r="I11" s="71" t="s">
        <v>46</v>
      </c>
      <c r="J11" s="71">
        <v>2</v>
      </c>
      <c r="K11" s="71">
        <v>1</v>
      </c>
      <c r="L11" s="73">
        <v>4098.7700000000004</v>
      </c>
      <c r="M11" s="67">
        <v>8197.5400000000009</v>
      </c>
      <c r="N11" s="76">
        <v>98370.48000000001</v>
      </c>
    </row>
    <row r="12" spans="2:14" x14ac:dyDescent="0.25">
      <c r="B12" s="70">
        <v>9</v>
      </c>
      <c r="C12" s="68" t="s">
        <v>47</v>
      </c>
      <c r="D12" s="70" t="s">
        <v>45</v>
      </c>
      <c r="E12" s="70" t="s">
        <v>31</v>
      </c>
      <c r="F12" s="69">
        <v>1684.96</v>
      </c>
      <c r="G12" s="74">
        <v>91.906909090909096</v>
      </c>
      <c r="H12" s="65"/>
      <c r="I12" s="71" t="s">
        <v>46</v>
      </c>
      <c r="J12" s="71">
        <v>2</v>
      </c>
      <c r="K12" s="71">
        <v>1</v>
      </c>
      <c r="L12" s="73">
        <v>4739.8</v>
      </c>
      <c r="M12" s="67">
        <v>9479.6</v>
      </c>
      <c r="N12" s="76">
        <v>113755.20000000001</v>
      </c>
    </row>
    <row r="13" spans="2:14" x14ac:dyDescent="0.25">
      <c r="B13" s="59" t="s">
        <v>48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0">
        <v>64884.98</v>
      </c>
      <c r="N13" s="60">
        <v>778619.76</v>
      </c>
    </row>
    <row r="137" spans="10:10" x14ac:dyDescent="0.25">
      <c r="J137" s="44">
        <f>SUM(J106:J136)</f>
        <v>0</v>
      </c>
    </row>
  </sheetData>
  <mergeCells count="2">
    <mergeCell ref="B13:L13"/>
    <mergeCell ref="B2:N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3"/>
  <sheetViews>
    <sheetView showGridLines="0" tabSelected="1" zoomScale="85" zoomScaleNormal="85" workbookViewId="0">
      <selection activeCell="C17" sqref="C17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5.5703125" style="33" bestFit="1" customWidth="1"/>
    <col min="4" max="4" width="12.85546875" style="33" customWidth="1"/>
    <col min="5" max="5" width="9.140625" style="33" customWidth="1"/>
    <col min="6" max="16384" width="9.140625" style="33"/>
  </cols>
  <sheetData>
    <row r="1" spans="2:4" s="46" customFormat="1" x14ac:dyDescent="0.25"/>
    <row r="2" spans="2:4" s="46" customFormat="1" x14ac:dyDescent="0.25"/>
    <row r="3" spans="2:4" s="47" customFormat="1" x14ac:dyDescent="0.25"/>
    <row r="4" spans="2:4" s="47" customFormat="1" x14ac:dyDescent="0.25"/>
    <row r="5" spans="2:4" s="34" customFormat="1" x14ac:dyDescent="0.25">
      <c r="B5" s="55" t="str">
        <f>'Resumo do Contrato'!B3</f>
        <v>CONTRATO 067.2022</v>
      </c>
      <c r="C5" s="55"/>
      <c r="D5" s="55"/>
    </row>
    <row r="6" spans="2:4" s="34" customFormat="1" x14ac:dyDescent="0.25">
      <c r="B6" s="57" t="str">
        <f>'Resumo do Contrato'!D4</f>
        <v>26/09/2022 A 25/09/2023</v>
      </c>
      <c r="C6" s="57"/>
      <c r="D6" s="57"/>
    </row>
    <row r="7" spans="2:4" s="34" customFormat="1" x14ac:dyDescent="0.25">
      <c r="B7" s="55"/>
      <c r="C7" s="55"/>
      <c r="D7" s="55"/>
    </row>
    <row r="8" spans="2:4" s="35" customFormat="1" x14ac:dyDescent="0.25">
      <c r="B8" s="58"/>
      <c r="C8" s="36" t="s">
        <v>5</v>
      </c>
      <c r="D8" s="36" t="s">
        <v>0</v>
      </c>
    </row>
    <row r="9" spans="2:4" s="34" customFormat="1" x14ac:dyDescent="0.25">
      <c r="B9" s="58"/>
      <c r="C9" s="37">
        <v>64884.98</v>
      </c>
      <c r="D9" s="48">
        <f>C9*12</f>
        <v>778619.76</v>
      </c>
    </row>
    <row r="10" spans="2:4" s="34" customFormat="1" x14ac:dyDescent="0.25">
      <c r="B10" s="56" t="s">
        <v>9</v>
      </c>
      <c r="C10" s="56"/>
      <c r="D10" s="38"/>
    </row>
    <row r="11" spans="2:4" s="39" customFormat="1" x14ac:dyDescent="0.25">
      <c r="B11" s="42" t="s">
        <v>11</v>
      </c>
      <c r="C11" s="40" t="s">
        <v>12</v>
      </c>
      <c r="D11" s="41"/>
    </row>
    <row r="12" spans="2:4" s="34" customFormat="1" x14ac:dyDescent="0.25">
      <c r="B12" s="43" t="s">
        <v>10</v>
      </c>
      <c r="C12" s="49">
        <f>D9</f>
        <v>778619.76</v>
      </c>
    </row>
    <row r="13" spans="2:4" x14ac:dyDescent="0.25">
      <c r="C13" s="50"/>
    </row>
  </sheetData>
  <mergeCells count="5"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Deise Christian Silva Caldas</cp:lastModifiedBy>
  <dcterms:created xsi:type="dcterms:W3CDTF">2018-03-05T11:36:05Z</dcterms:created>
  <dcterms:modified xsi:type="dcterms:W3CDTF">2022-09-13T12:38:50Z</dcterms:modified>
</cp:coreProperties>
</file>