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Contratos Campus Bambuí\PNAE\2022\"/>
    </mc:Choice>
  </mc:AlternateContent>
  <bookViews>
    <workbookView xWindow="0" yWindow="0" windowWidth="16170" windowHeight="603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G9" i="4" l="1"/>
  <c r="G14" i="4"/>
  <c r="G13" i="4"/>
  <c r="G12" i="4"/>
  <c r="G11" i="4"/>
  <c r="G10" i="4"/>
  <c r="G8" i="4"/>
  <c r="G7" i="4"/>
  <c r="G6" i="4"/>
  <c r="G5" i="4"/>
  <c r="G15" i="4" l="1"/>
  <c r="G4" i="4" l="1"/>
  <c r="C23" i="3" l="1"/>
  <c r="C22" i="3"/>
  <c r="C21" i="3"/>
  <c r="C20" i="3"/>
  <c r="C19" i="3"/>
  <c r="C18" i="3"/>
  <c r="C17" i="3"/>
  <c r="C16" i="3"/>
  <c r="C15" i="3"/>
  <c r="C14" i="3"/>
  <c r="C13" i="3"/>
  <c r="C12" i="3"/>
  <c r="B2" i="4"/>
  <c r="C26" i="3" l="1"/>
  <c r="I9" i="3" l="1"/>
  <c r="V9" i="3" l="1"/>
  <c r="U12" i="3" s="1"/>
  <c r="AA9" i="3"/>
  <c r="Z12" i="3" s="1"/>
  <c r="Q9" i="3"/>
  <c r="P12" i="3" s="1"/>
  <c r="K12" i="3"/>
  <c r="V12" i="3" l="1"/>
  <c r="AA12" i="3" s="1"/>
  <c r="H52" i="4"/>
  <c r="G16" i="4"/>
  <c r="G52" i="4"/>
  <c r="I52" i="4" l="1"/>
  <c r="N9" i="3"/>
  <c r="S9" i="3" s="1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<sst xmlns="http://schemas.openxmlformats.org/spreadsheetml/2006/main" count="138" uniqueCount="70">
  <si>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</si>
  <si>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</si>
  <si>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</si>
  <si>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</si>
  <si>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</si>
  <si>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</si>
  <si>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</si>
  <si>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</si>
  <si>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</si>
  <si>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</si>
  <si>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</si>
  <si>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</si>
  <si>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</si>
  <si>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</si>
  <si>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</si>
  <si>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</si>
  <si>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</si>
  <si>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</si>
  <si>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</si>
  <si>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</si>
  <si>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</si>
  <si>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Diferença Unitária</t>
  </si>
  <si>
    <t>Diferença Global</t>
  </si>
  <si>
    <t>1º</t>
  </si>
  <si>
    <t>2º</t>
  </si>
  <si>
    <t>3º</t>
  </si>
  <si>
    <t>4º</t>
  </si>
  <si>
    <t>Parcela nº</t>
  </si>
  <si>
    <t>Valor Parcela</t>
  </si>
  <si>
    <t>Vigência a partir de 12/08/2019</t>
  </si>
  <si>
    <t>DESCRIÇÃO</t>
  </si>
  <si>
    <t xml:space="preserve">TA 01.... -  - Vigência a partir de... 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</si>
  <si>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</si>
  <si>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</si>
  <si>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</si>
  <si>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</si>
  <si>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</si>
  <si>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</si>
  <si>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</si>
  <si>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</si>
  <si>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</si>
  <si>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</si>
  <si>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</si>
  <si>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</si>
  <si>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</si>
  <si>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</si>
  <si>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</si>
  <si>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</si>
  <si>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</si>
  <si>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</si>
  <si>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</si>
  <si>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</si>
  <si>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 xml:space="preserve">ADITIVO </t>
  </si>
  <si>
    <t xml:space="preserve">Vigência a partir de </t>
  </si>
  <si>
    <t>kg</t>
  </si>
  <si>
    <t>CONTRATO 61/2022</t>
  </si>
  <si>
    <t>20/09/2022 a 19/09/2023</t>
  </si>
  <si>
    <t xml:space="preserve"> 23209.004361/2022-16</t>
  </si>
  <si>
    <t xml:space="preserve">ABACAXI - in natura, apresentando grau de maturação tal que lhe permita suportar a manipulação, o transporte e a conservação em condições adequadas para o consumo. Constituída por fruta de boa qualidade, apresentando tamanho, cor e conformação uniformes, devendo ser bem desenvolvida. Isento de lesões de origem física, mecânica e biológica, não conter substâncias terrosas, sujidades, corpos estranhos, parasitas, larvas ou outros animais (nos produtos e/ou embalagens).
</t>
  </si>
  <si>
    <t>A L H O – in natura, de boa qualidade, bem desenvolvido, bulbo inteiriço, firme e intacto, sem lesões, perfurações e cortes, tamanho e coloração uniformes.</t>
  </si>
  <si>
    <t>BATATA DOCE – in natura, de boa qualidade, fresca, firme e compacta; apresentando grau de maturação adequado; bem desenvolvida; tamanho e coloração uniformes; livre de enfermidades, rachaduras, cortes e de materiais terrosos; sem danos físicos e mecânicos, sem defeitos graves (podridão, danos profundos) sem manchas ou deformação, sem rachaduras ou lesões abertas.</t>
  </si>
  <si>
    <t xml:space="preserve">BETERRABA - in natura, de primeira, fresca, compacta e firme. Isenta de lesões de origem física, mecânica e biológica, não conter substâncias terrosas, sujidades, corpos estranhos, parasitas, larvas ou outros animais (nos produtos e/ou embalagens).
</t>
  </si>
  <si>
    <t xml:space="preserve">CENOURA - in natura, sem ramas, casca lisa, raízes firmes, com cor laranja intensa, sem pigmentação verde ou roxa na parte superior (ombro), consistência firme, tamanho e coloração uniformes e sem início de germinação. Isenta de lesões de origem física, mecânica e biológica, não conter substâncias terrosas, sujidades, corpos estranhos, parasitas, larvas ou outros animais (nos produtos e/ou embalagens).
</t>
  </si>
  <si>
    <t>GOIABA – in natura, de primeira, com tamanho e coloração uniformes; com cor, aroma, textura e aparência preservada; livre de enfermidades, amassados, rachaduras, cortes e de materiais terrosos; sem danos físicos e mecânicos; separados por lotes homogêneos, sem defeitos graves (podridão, danos profundos, frutos passados) sem manchas ou deformação, sem rachaduras ou lesões abertas. Deve apresentar grau de maturação adequado.</t>
  </si>
  <si>
    <t xml:space="preserve">INHAME – in natura, de primeira qualidade, com coloração e tamanho uniformes típicos da variedade, sem manchas, bolores e sujidades. </t>
  </si>
  <si>
    <t xml:space="preserve">LARANJA – in natura, variedades bahia, pêra ou campista; sabor adocicado; de primeira qualidade, com tamanho e coloração uniformes; com cor, aroma, textura e aparência preservada; livre de enfermidades, podridão, mofo, lesões e danos. Deve apresentar grau de maturação adequado.
</t>
  </si>
  <si>
    <t xml:space="preserve">MAMÃO FORMOSA - in natura, sem danificações físicas, casca integra. Constituída por fruta de boa qualidade, apresentando tamanho, cor e conformação uniformes, devendo ser bem desenvolvidas e com 70% de maturação. Isento de lesões de origem física, mecânica e biológica, não conter substâncias terrosas, sujidades, corpos estranhos, parasitas, larvas ou outros animais (nos produtos e/ou embalagens).
</t>
  </si>
  <si>
    <t xml:space="preserve">MANDIOCA BRANCA OU AMARELA – in natura, de primeira qualidade, extra, fresca. Deve ser entregue descascada, limpa, picada sem talos e embalada em sacos plásticos transparentes, íntegros e limpos contendo 1kg
</t>
  </si>
  <si>
    <t xml:space="preserve">MORANGA – in natura, conhecida como abóbora japonesa, tamanho e coloração uniformes, grau médio de amadurecimento, isenta de lesões de origem física, mecânica e biológica, não conter substâncias terrosas, sujidades, corpos estranhos, parasitas, larvas ou outros animais (nos produtos e/ou embalagens).
</t>
  </si>
  <si>
    <t>CHUCHU - in natura, casca verde-escura, tamanho e coloração uniformes, íntegros. Isento de lesões de origem física, mecânica e biológica, não conter substâncias terrosas, sujidades, corpos estranhos, parasitas, larvas ou outros animais (nos produtos e/ou embalagens).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</si>
</sst>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44" fontId="0" fillId="0" borderId="0" xfId="0" applyNumberFormat="1" applyFill="1" applyBorder="1"/>
    <xf numFmtId="0" fontId="0" fillId="0" borderId="1" xfId="0" applyBorder="1" applyAlignment="1">
      <alignment horizontal="left" vertical="center" wrapText="1"/>
    </xf>
    <xf numFmtId="8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G11" sqref="G11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55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3"/>
      <c r="J3" s="83"/>
    </row>
    <row r="4" spans="2:10" x14ac:dyDescent="0.25">
      <c r="B4" s="22" t="s">
        <v>3</v>
      </c>
      <c r="C4" s="19"/>
      <c r="D4" s="23" t="s">
        <v>56</v>
      </c>
      <c r="E4" s="19">
        <v>12589</v>
      </c>
      <c r="F4" s="20"/>
      <c r="G4" s="21"/>
      <c r="H4" s="23" t="s">
        <v>57</v>
      </c>
      <c r="I4" s="5"/>
    </row>
    <row r="5" spans="2:10" x14ac:dyDescent="0.25">
      <c r="B5" s="72"/>
      <c r="C5" s="19"/>
      <c r="D5" s="23"/>
      <c r="E5" s="19"/>
      <c r="F5" s="20"/>
      <c r="G5" s="21"/>
      <c r="H5" s="23"/>
      <c r="I5" s="5"/>
    </row>
    <row r="6" spans="2:10" x14ac:dyDescent="0.25">
      <c r="B6" s="72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2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4" t="s">
        <v>10</v>
      </c>
      <c r="C28" s="85"/>
      <c r="D28" s="86"/>
      <c r="E28" s="26">
        <f>SUM(E4:E27)</f>
        <v>12589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1"/>
  <sheetViews>
    <sheetView showGridLines="0" topLeftCell="A13" zoomScale="110" zoomScaleNormal="110" workbookViewId="0">
      <selection activeCell="H10" sqref="H10"/>
    </sheetView>
  </sheetViews>
  <sheetFormatPr defaultRowHeight="15" x14ac:dyDescent="0.25"/>
  <cols>
    <col min="1" max="1" width="2.42578125" customWidth="1"/>
    <col min="2" max="2" width="6.28515625" customWidth="1"/>
    <col min="3" max="3" width="67.140625" customWidth="1"/>
    <col min="6" max="6" width="11.85546875" customWidth="1"/>
    <col min="7" max="7" width="11.42578125" customWidth="1"/>
    <col min="8" max="8" width="19" style="58" customWidth="1"/>
    <col min="9" max="10" width="22.140625" bestFit="1" customWidth="1"/>
  </cols>
  <sheetData>
    <row r="2" spans="2:7" x14ac:dyDescent="0.25">
      <c r="B2" s="88" t="str">
        <f>'Resumo do Contrato'!B3</f>
        <v>CONTRATO 61/2022</v>
      </c>
      <c r="C2" s="88"/>
      <c r="D2" s="88"/>
      <c r="E2" s="88"/>
      <c r="F2" s="88"/>
      <c r="G2" s="88"/>
    </row>
    <row r="3" spans="2:7" x14ac:dyDescent="0.25">
      <c r="B3" s="59" t="s">
        <v>15</v>
      </c>
      <c r="C3" s="59" t="s">
        <v>30</v>
      </c>
      <c r="D3" s="59" t="s">
        <v>17</v>
      </c>
      <c r="E3" s="59" t="s">
        <v>18</v>
      </c>
      <c r="F3" s="59" t="s">
        <v>19</v>
      </c>
      <c r="G3" s="59" t="s">
        <v>20</v>
      </c>
    </row>
    <row r="4" spans="2:7" ht="126" customHeight="1" x14ac:dyDescent="0.25">
      <c r="B4" s="81">
        <v>3</v>
      </c>
      <c r="C4" s="94" t="s">
        <v>58</v>
      </c>
      <c r="D4" s="81" t="s">
        <v>54</v>
      </c>
      <c r="E4" s="82">
        <v>200</v>
      </c>
      <c r="F4" s="79">
        <v>5</v>
      </c>
      <c r="G4" s="80">
        <f t="shared" ref="G4:G15" si="0">F4*E4</f>
        <v>1000</v>
      </c>
    </row>
    <row r="5" spans="2:7" ht="62.25" customHeight="1" x14ac:dyDescent="0.25">
      <c r="B5" s="81">
        <v>7</v>
      </c>
      <c r="C5" s="78" t="s">
        <v>59</v>
      </c>
      <c r="D5" s="81" t="s">
        <v>54</v>
      </c>
      <c r="E5" s="82">
        <v>50</v>
      </c>
      <c r="F5" s="79">
        <v>28.23</v>
      </c>
      <c r="G5" s="80">
        <f>E5*F5</f>
        <v>1411.5</v>
      </c>
    </row>
    <row r="6" spans="2:7" ht="96.75" customHeight="1" x14ac:dyDescent="0.25">
      <c r="B6" s="81">
        <v>10</v>
      </c>
      <c r="C6" s="78" t="s">
        <v>60</v>
      </c>
      <c r="D6" s="81" t="s">
        <v>54</v>
      </c>
      <c r="E6" s="82">
        <v>500</v>
      </c>
      <c r="F6" s="79">
        <v>4.9000000000000004</v>
      </c>
      <c r="G6" s="80">
        <f>F6*E6</f>
        <v>2450</v>
      </c>
    </row>
    <row r="7" spans="2:7" ht="72" customHeight="1" x14ac:dyDescent="0.25">
      <c r="B7" s="81">
        <v>13</v>
      </c>
      <c r="C7" s="78" t="s">
        <v>61</v>
      </c>
      <c r="D7" s="81" t="s">
        <v>54</v>
      </c>
      <c r="E7" s="82">
        <v>400</v>
      </c>
      <c r="F7" s="79">
        <v>6.23</v>
      </c>
      <c r="G7" s="80">
        <f>F7*E7</f>
        <v>2492</v>
      </c>
    </row>
    <row r="8" spans="2:7" ht="99.75" customHeight="1" x14ac:dyDescent="0.25">
      <c r="B8" s="81">
        <v>15</v>
      </c>
      <c r="C8" s="78" t="s">
        <v>62</v>
      </c>
      <c r="D8" s="81" t="s">
        <v>54</v>
      </c>
      <c r="E8" s="82">
        <v>400</v>
      </c>
      <c r="F8" s="79">
        <v>7.6</v>
      </c>
      <c r="G8" s="80">
        <f>F8*E8</f>
        <v>3040</v>
      </c>
    </row>
    <row r="9" spans="2:7" ht="66.75" customHeight="1" x14ac:dyDescent="0.25">
      <c r="B9" s="81">
        <v>16</v>
      </c>
      <c r="C9" s="78" t="s">
        <v>69</v>
      </c>
      <c r="D9" s="81" t="s">
        <v>54</v>
      </c>
      <c r="E9" s="82">
        <v>600</v>
      </c>
      <c r="F9" s="79">
        <v>5.67</v>
      </c>
      <c r="G9" s="80">
        <f>F9*E9</f>
        <v>3402</v>
      </c>
    </row>
    <row r="10" spans="2:7" ht="111.75" customHeight="1" x14ac:dyDescent="0.25">
      <c r="B10" s="81">
        <v>21</v>
      </c>
      <c r="C10" s="78" t="s">
        <v>63</v>
      </c>
      <c r="D10" s="81" t="s">
        <v>54</v>
      </c>
      <c r="E10" s="82">
        <v>399</v>
      </c>
      <c r="F10" s="79">
        <v>12.5</v>
      </c>
      <c r="G10" s="80">
        <f>F10*E10</f>
        <v>4987.5</v>
      </c>
    </row>
    <row r="11" spans="2:7" ht="57.75" customHeight="1" x14ac:dyDescent="0.25">
      <c r="B11" s="81">
        <v>23</v>
      </c>
      <c r="C11" s="78" t="s">
        <v>64</v>
      </c>
      <c r="D11" s="81" t="s">
        <v>54</v>
      </c>
      <c r="E11" s="82">
        <v>450</v>
      </c>
      <c r="F11" s="79">
        <v>5.27</v>
      </c>
      <c r="G11" s="80">
        <f>F11*E11</f>
        <v>2371.5</v>
      </c>
    </row>
    <row r="12" spans="2:7" ht="73.5" customHeight="1" x14ac:dyDescent="0.25">
      <c r="B12" s="81">
        <v>25</v>
      </c>
      <c r="C12" s="78" t="s">
        <v>65</v>
      </c>
      <c r="D12" s="81" t="s">
        <v>54</v>
      </c>
      <c r="E12" s="82">
        <v>500</v>
      </c>
      <c r="F12" s="79">
        <v>4.2</v>
      </c>
      <c r="G12" s="80">
        <f>F12*E12</f>
        <v>2100</v>
      </c>
    </row>
    <row r="13" spans="2:7" ht="111.75" customHeight="1" x14ac:dyDescent="0.25">
      <c r="B13" s="81">
        <v>26</v>
      </c>
      <c r="C13" s="78" t="s">
        <v>66</v>
      </c>
      <c r="D13" s="81" t="s">
        <v>54</v>
      </c>
      <c r="E13" s="82">
        <v>600</v>
      </c>
      <c r="F13" s="79">
        <v>9.17</v>
      </c>
      <c r="G13" s="80">
        <f>F13*E13</f>
        <v>5502</v>
      </c>
    </row>
    <row r="14" spans="2:7" ht="57.75" customHeight="1" x14ac:dyDescent="0.25">
      <c r="B14" s="81">
        <v>29</v>
      </c>
      <c r="C14" s="78" t="s">
        <v>67</v>
      </c>
      <c r="D14" s="81" t="s">
        <v>54</v>
      </c>
      <c r="E14" s="82">
        <v>200</v>
      </c>
      <c r="F14" s="79">
        <v>7.67</v>
      </c>
      <c r="G14" s="80">
        <f>F14*E14</f>
        <v>1534</v>
      </c>
    </row>
    <row r="15" spans="2:7" ht="70.5" customHeight="1" x14ac:dyDescent="0.25">
      <c r="B15" s="81">
        <v>31</v>
      </c>
      <c r="C15" s="78" t="s">
        <v>68</v>
      </c>
      <c r="D15" s="81" t="s">
        <v>54</v>
      </c>
      <c r="E15" s="81">
        <v>600</v>
      </c>
      <c r="F15" s="79">
        <v>5.17</v>
      </c>
      <c r="G15" s="80">
        <f t="shared" si="0"/>
        <v>3102</v>
      </c>
    </row>
    <row r="16" spans="2:7" x14ac:dyDescent="0.25">
      <c r="B16" s="87" t="s">
        <v>16</v>
      </c>
      <c r="C16" s="87"/>
      <c r="D16" s="87"/>
      <c r="E16" s="87"/>
      <c r="F16" s="87"/>
      <c r="G16" s="62">
        <f>SUM(G4:G15)</f>
        <v>33392.5</v>
      </c>
    </row>
    <row r="19" spans="2:9" x14ac:dyDescent="0.25">
      <c r="B19" s="88" t="s">
        <v>31</v>
      </c>
      <c r="C19" s="88"/>
      <c r="D19" s="88"/>
      <c r="E19" s="88"/>
      <c r="F19" s="88"/>
      <c r="G19" s="88"/>
      <c r="H19" s="68" t="s">
        <v>21</v>
      </c>
      <c r="I19" s="69" t="s">
        <v>22</v>
      </c>
    </row>
    <row r="20" spans="2:9" x14ac:dyDescent="0.25">
      <c r="B20" s="59"/>
      <c r="C20" s="59"/>
      <c r="D20" s="59"/>
      <c r="E20" s="59"/>
      <c r="F20" s="59"/>
      <c r="G20" s="59"/>
      <c r="H20" s="61"/>
      <c r="I20" s="60"/>
    </row>
    <row r="21" spans="2:9" x14ac:dyDescent="0.25">
      <c r="B21" s="60"/>
      <c r="C21" s="60"/>
      <c r="D21" s="60"/>
      <c r="E21" s="60"/>
      <c r="F21" s="61"/>
      <c r="G21" s="61"/>
      <c r="H21" s="61"/>
      <c r="I21" s="61"/>
    </row>
    <row r="22" spans="2:9" x14ac:dyDescent="0.25">
      <c r="B22" s="60"/>
      <c r="C22" s="60"/>
      <c r="D22" s="60"/>
      <c r="E22" s="60"/>
      <c r="F22" s="61"/>
      <c r="G22" s="61"/>
      <c r="H22" s="61"/>
      <c r="I22" s="61"/>
    </row>
    <row r="23" spans="2:9" x14ac:dyDescent="0.25">
      <c r="B23" s="70"/>
      <c r="C23" s="70"/>
      <c r="D23" s="70"/>
      <c r="E23" s="70"/>
      <c r="F23" s="71"/>
      <c r="G23" s="71"/>
      <c r="H23" s="71"/>
      <c r="I23" s="71"/>
    </row>
    <row r="24" spans="2:9" x14ac:dyDescent="0.25">
      <c r="B24" s="59"/>
      <c r="C24" s="59"/>
      <c r="D24" s="59"/>
      <c r="E24" s="59"/>
      <c r="F24" s="59"/>
      <c r="G24" s="59"/>
      <c r="H24" s="61"/>
      <c r="I24" s="61"/>
    </row>
    <row r="25" spans="2:9" x14ac:dyDescent="0.25">
      <c r="B25" s="60"/>
      <c r="C25" s="60"/>
      <c r="D25" s="60"/>
      <c r="E25" s="60"/>
      <c r="F25" s="61"/>
      <c r="G25" s="61"/>
      <c r="H25" s="61"/>
      <c r="I25" s="61"/>
    </row>
    <row r="26" spans="2:9" x14ac:dyDescent="0.25">
      <c r="B26" s="60"/>
      <c r="C26" s="60"/>
      <c r="D26" s="60"/>
      <c r="E26" s="60"/>
      <c r="F26" s="61"/>
      <c r="G26" s="61"/>
      <c r="H26" s="61"/>
      <c r="I26" s="61"/>
    </row>
    <row r="27" spans="2:9" x14ac:dyDescent="0.25">
      <c r="B27" s="70"/>
      <c r="C27" s="70"/>
      <c r="D27" s="70"/>
      <c r="E27" s="70"/>
      <c r="F27" s="71"/>
      <c r="G27" s="71"/>
      <c r="H27" s="71"/>
      <c r="I27" s="71"/>
    </row>
    <row r="28" spans="2:9" x14ac:dyDescent="0.25">
      <c r="B28" s="59"/>
      <c r="C28" s="59"/>
      <c r="D28" s="59"/>
      <c r="E28" s="59"/>
      <c r="F28" s="59"/>
      <c r="G28" s="59"/>
      <c r="H28" s="61"/>
      <c r="I28" s="61"/>
    </row>
    <row r="29" spans="2:9" x14ac:dyDescent="0.25">
      <c r="B29" s="60"/>
      <c r="C29" s="60"/>
      <c r="D29" s="60"/>
      <c r="E29" s="60"/>
      <c r="F29" s="61"/>
      <c r="G29" s="61"/>
      <c r="H29" s="61"/>
      <c r="I29" s="61"/>
    </row>
    <row r="30" spans="2:9" x14ac:dyDescent="0.25">
      <c r="B30" s="60"/>
      <c r="C30" s="60"/>
      <c r="D30" s="60"/>
      <c r="E30" s="60"/>
      <c r="F30" s="61"/>
      <c r="G30" s="61"/>
      <c r="H30" s="61"/>
      <c r="I30" s="61"/>
    </row>
    <row r="31" spans="2:9" x14ac:dyDescent="0.25">
      <c r="B31" s="60"/>
      <c r="C31" s="60"/>
      <c r="D31" s="60"/>
      <c r="E31" s="60"/>
      <c r="F31" s="61"/>
      <c r="G31" s="61"/>
      <c r="H31" s="61"/>
      <c r="I31" s="61"/>
    </row>
    <row r="32" spans="2:9" x14ac:dyDescent="0.25">
      <c r="B32" s="59"/>
      <c r="C32" s="59"/>
      <c r="D32" s="59"/>
      <c r="E32" s="59"/>
      <c r="F32" s="59"/>
      <c r="G32" s="59"/>
      <c r="H32" s="61"/>
      <c r="I32" s="61"/>
    </row>
    <row r="33" spans="2:9" x14ac:dyDescent="0.25">
      <c r="B33" s="60"/>
      <c r="C33" s="60"/>
      <c r="D33" s="60"/>
      <c r="E33" s="60"/>
      <c r="F33" s="61"/>
      <c r="G33" s="61"/>
      <c r="H33" s="61"/>
      <c r="I33" s="61"/>
    </row>
    <row r="34" spans="2:9" x14ac:dyDescent="0.25">
      <c r="B34" s="60"/>
      <c r="C34" s="60"/>
      <c r="D34" s="60"/>
      <c r="E34" s="60"/>
      <c r="F34" s="61"/>
      <c r="G34" s="61"/>
      <c r="H34" s="61"/>
      <c r="I34" s="61"/>
    </row>
    <row r="35" spans="2:9" x14ac:dyDescent="0.25">
      <c r="B35" s="60"/>
      <c r="C35" s="60"/>
      <c r="D35" s="60"/>
      <c r="E35" s="60"/>
      <c r="F35" s="61"/>
      <c r="G35" s="61"/>
      <c r="H35" s="61"/>
      <c r="I35" s="61"/>
    </row>
    <row r="36" spans="2:9" x14ac:dyDescent="0.25">
      <c r="B36" s="59"/>
      <c r="C36" s="59"/>
      <c r="D36" s="59"/>
      <c r="E36" s="59"/>
      <c r="F36" s="59"/>
      <c r="G36" s="59"/>
      <c r="H36" s="61"/>
      <c r="I36" s="61"/>
    </row>
    <row r="37" spans="2:9" x14ac:dyDescent="0.25">
      <c r="B37" s="60"/>
      <c r="C37" s="60"/>
      <c r="D37" s="60"/>
      <c r="E37" s="60"/>
      <c r="F37" s="61"/>
      <c r="G37" s="61"/>
      <c r="H37" s="61"/>
      <c r="I37" s="61"/>
    </row>
    <row r="38" spans="2:9" x14ac:dyDescent="0.25">
      <c r="B38" s="60"/>
      <c r="C38" s="60"/>
      <c r="D38" s="60"/>
      <c r="E38" s="60"/>
      <c r="F38" s="61"/>
      <c r="G38" s="61"/>
      <c r="H38" s="61"/>
      <c r="I38" s="61"/>
    </row>
    <row r="39" spans="2:9" x14ac:dyDescent="0.25">
      <c r="B39" s="60"/>
      <c r="C39" s="60"/>
      <c r="D39" s="60"/>
      <c r="E39" s="60"/>
      <c r="F39" s="61"/>
      <c r="G39" s="61"/>
      <c r="H39" s="61"/>
      <c r="I39" s="61"/>
    </row>
    <row r="40" spans="2:9" x14ac:dyDescent="0.25">
      <c r="B40" s="59"/>
      <c r="C40" s="59"/>
      <c r="D40" s="59"/>
      <c r="E40" s="59"/>
      <c r="F40" s="59"/>
      <c r="G40" s="59"/>
      <c r="H40" s="61"/>
      <c r="I40" s="61"/>
    </row>
    <row r="41" spans="2:9" x14ac:dyDescent="0.25">
      <c r="B41" s="60"/>
      <c r="C41" s="60"/>
      <c r="D41" s="60"/>
      <c r="E41" s="60"/>
      <c r="F41" s="61"/>
      <c r="G41" s="61"/>
      <c r="H41" s="61"/>
      <c r="I41" s="61"/>
    </row>
    <row r="42" spans="2:9" x14ac:dyDescent="0.25">
      <c r="B42" s="60"/>
      <c r="C42" s="60"/>
      <c r="D42" s="60"/>
      <c r="E42" s="60"/>
      <c r="F42" s="61"/>
      <c r="G42" s="61"/>
      <c r="H42" s="61"/>
      <c r="I42" s="61"/>
    </row>
    <row r="43" spans="2:9" x14ac:dyDescent="0.25">
      <c r="B43" s="60"/>
      <c r="C43" s="60"/>
      <c r="D43" s="60"/>
      <c r="E43" s="60"/>
      <c r="F43" s="61"/>
      <c r="G43" s="61"/>
      <c r="H43" s="61"/>
      <c r="I43" s="61"/>
    </row>
    <row r="44" spans="2:9" x14ac:dyDescent="0.25">
      <c r="B44" s="59"/>
      <c r="C44" s="59"/>
      <c r="D44" s="59"/>
      <c r="E44" s="59"/>
      <c r="F44" s="59"/>
      <c r="G44" s="59"/>
      <c r="H44" s="61"/>
      <c r="I44" s="61"/>
    </row>
    <row r="45" spans="2:9" x14ac:dyDescent="0.25">
      <c r="B45" s="60"/>
      <c r="C45" s="60"/>
      <c r="D45" s="60"/>
      <c r="E45" s="60"/>
      <c r="F45" s="61"/>
      <c r="G45" s="61"/>
      <c r="H45" s="61"/>
      <c r="I45" s="61"/>
    </row>
    <row r="46" spans="2:9" x14ac:dyDescent="0.25">
      <c r="B46" s="60"/>
      <c r="C46" s="60"/>
      <c r="D46" s="60"/>
      <c r="E46" s="60"/>
      <c r="F46" s="61"/>
      <c r="G46" s="61"/>
      <c r="H46" s="61"/>
      <c r="I46" s="61"/>
    </row>
    <row r="47" spans="2:9" x14ac:dyDescent="0.25">
      <c r="B47" s="70"/>
      <c r="C47" s="70"/>
      <c r="D47" s="70"/>
      <c r="E47" s="70"/>
      <c r="F47" s="71"/>
      <c r="G47" s="71"/>
      <c r="H47" s="71"/>
      <c r="I47" s="71"/>
    </row>
    <row r="48" spans="2:9" x14ac:dyDescent="0.25">
      <c r="B48" s="59"/>
      <c r="C48" s="59"/>
      <c r="D48" s="59"/>
      <c r="E48" s="59"/>
      <c r="F48" s="59"/>
      <c r="G48" s="59"/>
      <c r="H48" s="61"/>
      <c r="I48" s="61"/>
    </row>
    <row r="49" spans="2:9" x14ac:dyDescent="0.25">
      <c r="B49" s="60"/>
      <c r="C49" s="60"/>
      <c r="D49" s="60"/>
      <c r="E49" s="60"/>
      <c r="F49" s="61"/>
      <c r="G49" s="61"/>
      <c r="H49" s="61"/>
      <c r="I49" s="61"/>
    </row>
    <row r="50" spans="2:9" x14ac:dyDescent="0.25">
      <c r="B50" s="60"/>
      <c r="C50" s="60"/>
      <c r="D50" s="60"/>
      <c r="E50" s="60"/>
      <c r="F50" s="61"/>
      <c r="G50" s="61"/>
      <c r="H50" s="61"/>
      <c r="I50" s="61"/>
    </row>
    <row r="51" spans="2:9" x14ac:dyDescent="0.25">
      <c r="B51" s="70"/>
      <c r="C51" s="70"/>
      <c r="D51" s="70"/>
      <c r="E51" s="70"/>
      <c r="F51" s="71"/>
      <c r="G51" s="71"/>
      <c r="H51" s="71"/>
      <c r="I51" s="71"/>
    </row>
    <row r="52" spans="2:9" x14ac:dyDescent="0.25">
      <c r="B52" s="87" t="s">
        <v>16</v>
      </c>
      <c r="C52" s="87"/>
      <c r="D52" s="87"/>
      <c r="E52" s="87"/>
      <c r="F52" s="87"/>
      <c r="G52" s="62">
        <f>SUM(G21:G51)</f>
        <v>0</v>
      </c>
      <c r="H52" s="62">
        <f>SUM(H21:H51)</f>
        <v>0</v>
      </c>
      <c r="I52" s="62">
        <f t="shared" ref="I52" si="1">SUM(I21:I51)</f>
        <v>0</v>
      </c>
    </row>
    <row r="53" spans="2:9" x14ac:dyDescent="0.25">
      <c r="G53" s="58"/>
    </row>
    <row r="55" spans="2:9" x14ac:dyDescent="0.25">
      <c r="B55" s="88"/>
      <c r="C55" s="88"/>
      <c r="D55" s="88"/>
      <c r="E55" s="88"/>
      <c r="F55" s="88"/>
      <c r="G55" s="88"/>
      <c r="H55" s="68"/>
      <c r="I55" s="69"/>
    </row>
    <row r="56" spans="2:9" x14ac:dyDescent="0.25">
      <c r="B56" s="63"/>
      <c r="C56" s="63"/>
      <c r="D56" s="63"/>
      <c r="E56" s="63"/>
      <c r="F56" s="63"/>
      <c r="G56" s="63"/>
      <c r="H56" s="61"/>
      <c r="I56" s="60"/>
    </row>
    <row r="57" spans="2:9" x14ac:dyDescent="0.25">
      <c r="B57" s="64"/>
      <c r="C57" s="64"/>
      <c r="D57" s="64"/>
      <c r="E57" s="64"/>
      <c r="F57" s="65"/>
      <c r="G57" s="65"/>
      <c r="H57" s="61"/>
      <c r="I57" s="61"/>
    </row>
    <row r="58" spans="2:9" x14ac:dyDescent="0.25">
      <c r="B58" s="64"/>
      <c r="C58" s="64"/>
      <c r="D58" s="64"/>
      <c r="E58" s="64"/>
      <c r="F58" s="65"/>
      <c r="G58" s="65"/>
      <c r="H58" s="61"/>
      <c r="I58" s="61"/>
    </row>
    <row r="59" spans="2:9" x14ac:dyDescent="0.25">
      <c r="B59" s="70"/>
      <c r="C59" s="70"/>
      <c r="D59" s="70"/>
      <c r="E59" s="70"/>
      <c r="F59" s="71"/>
      <c r="G59" s="71"/>
      <c r="H59" s="71"/>
      <c r="I59" s="71"/>
    </row>
    <row r="60" spans="2:9" x14ac:dyDescent="0.25">
      <c r="B60" s="63"/>
      <c r="C60" s="63"/>
      <c r="D60" s="63"/>
      <c r="E60" s="63"/>
      <c r="F60" s="63"/>
      <c r="G60" s="63"/>
      <c r="H60" s="61"/>
      <c r="I60" s="61"/>
    </row>
    <row r="61" spans="2:9" x14ac:dyDescent="0.25">
      <c r="B61" s="64"/>
      <c r="C61" s="64"/>
      <c r="D61" s="64"/>
      <c r="E61" s="64"/>
      <c r="F61" s="65"/>
      <c r="G61" s="65"/>
      <c r="H61" s="61"/>
      <c r="I61" s="61"/>
    </row>
    <row r="62" spans="2:9" x14ac:dyDescent="0.25">
      <c r="B62" s="64"/>
      <c r="C62" s="64"/>
      <c r="D62" s="64"/>
      <c r="E62" s="64"/>
      <c r="F62" s="65"/>
      <c r="G62" s="65"/>
      <c r="H62" s="61"/>
      <c r="I62" s="61"/>
    </row>
    <row r="63" spans="2:9" x14ac:dyDescent="0.25">
      <c r="B63" s="70"/>
      <c r="C63" s="70"/>
      <c r="D63" s="70"/>
      <c r="E63" s="70"/>
      <c r="F63" s="71"/>
      <c r="G63" s="71"/>
      <c r="H63" s="71"/>
      <c r="I63" s="71"/>
    </row>
    <row r="64" spans="2:9" x14ac:dyDescent="0.25">
      <c r="B64" s="63"/>
      <c r="C64" s="63"/>
      <c r="D64" s="63"/>
      <c r="E64" s="63"/>
      <c r="F64" s="63"/>
      <c r="G64" s="63"/>
      <c r="H64" s="61"/>
      <c r="I64" s="61"/>
    </row>
    <row r="65" spans="2:9" x14ac:dyDescent="0.25">
      <c r="B65" s="64"/>
      <c r="C65" s="64"/>
      <c r="D65" s="64"/>
      <c r="E65" s="64"/>
      <c r="F65" s="65"/>
      <c r="G65" s="65"/>
      <c r="H65" s="61"/>
      <c r="I65" s="61"/>
    </row>
    <row r="66" spans="2:9" x14ac:dyDescent="0.25">
      <c r="B66" s="64"/>
      <c r="C66" s="64"/>
      <c r="D66" s="64"/>
      <c r="E66" s="64"/>
      <c r="F66" s="65"/>
      <c r="G66" s="65"/>
      <c r="H66" s="61"/>
      <c r="I66" s="61"/>
    </row>
    <row r="67" spans="2:9" x14ac:dyDescent="0.25">
      <c r="B67" s="70"/>
      <c r="C67" s="70"/>
      <c r="D67" s="70"/>
      <c r="E67" s="70"/>
      <c r="F67" s="71"/>
      <c r="G67" s="71"/>
      <c r="H67" s="71"/>
      <c r="I67" s="71"/>
    </row>
    <row r="68" spans="2:9" x14ac:dyDescent="0.25">
      <c r="B68" s="63"/>
      <c r="C68" s="63"/>
      <c r="D68" s="63"/>
      <c r="E68" s="63"/>
      <c r="F68" s="63"/>
      <c r="G68" s="63"/>
      <c r="H68" s="61"/>
      <c r="I68" s="61"/>
    </row>
    <row r="69" spans="2:9" x14ac:dyDescent="0.25">
      <c r="B69" s="64"/>
      <c r="C69" s="64"/>
      <c r="D69" s="64"/>
      <c r="E69" s="64"/>
      <c r="F69" s="65"/>
      <c r="G69" s="65"/>
      <c r="H69" s="61"/>
      <c r="I69" s="61"/>
    </row>
    <row r="70" spans="2:9" x14ac:dyDescent="0.25">
      <c r="B70" s="64"/>
      <c r="C70" s="64"/>
      <c r="D70" s="64"/>
      <c r="E70" s="64"/>
      <c r="F70" s="65"/>
      <c r="G70" s="65"/>
      <c r="H70" s="61"/>
      <c r="I70" s="61"/>
    </row>
    <row r="71" spans="2:9" x14ac:dyDescent="0.25">
      <c r="B71" s="70"/>
      <c r="C71" s="70"/>
      <c r="D71" s="70"/>
      <c r="E71" s="70"/>
      <c r="F71" s="71"/>
      <c r="G71" s="71"/>
      <c r="H71" s="71"/>
      <c r="I71" s="71"/>
    </row>
    <row r="72" spans="2:9" x14ac:dyDescent="0.25">
      <c r="B72" s="63"/>
      <c r="C72" s="63"/>
      <c r="D72" s="63"/>
      <c r="E72" s="63"/>
      <c r="F72" s="63"/>
      <c r="G72" s="63"/>
      <c r="H72" s="61"/>
      <c r="I72" s="61"/>
    </row>
    <row r="73" spans="2:9" x14ac:dyDescent="0.25">
      <c r="B73" s="64"/>
      <c r="C73" s="64"/>
      <c r="D73" s="64"/>
      <c r="E73" s="64"/>
      <c r="F73" s="65"/>
      <c r="G73" s="65"/>
      <c r="H73" s="61"/>
      <c r="I73" s="61"/>
    </row>
    <row r="74" spans="2:9" x14ac:dyDescent="0.25">
      <c r="B74" s="64"/>
      <c r="C74" s="64"/>
      <c r="D74" s="64"/>
      <c r="E74" s="64"/>
      <c r="F74" s="65"/>
      <c r="G74" s="65"/>
      <c r="H74" s="61"/>
      <c r="I74" s="61"/>
    </row>
    <row r="75" spans="2:9" x14ac:dyDescent="0.25">
      <c r="B75" s="70"/>
      <c r="C75" s="70"/>
      <c r="D75" s="70"/>
      <c r="E75" s="70"/>
      <c r="F75" s="71"/>
      <c r="G75" s="71"/>
      <c r="H75" s="71"/>
      <c r="I75" s="71"/>
    </row>
    <row r="76" spans="2:9" x14ac:dyDescent="0.25">
      <c r="B76" s="63"/>
      <c r="C76" s="63"/>
      <c r="D76" s="63"/>
      <c r="E76" s="63"/>
      <c r="F76" s="63"/>
      <c r="G76" s="63"/>
      <c r="H76" s="61"/>
      <c r="I76" s="61"/>
    </row>
    <row r="77" spans="2:9" x14ac:dyDescent="0.25">
      <c r="B77" s="64"/>
      <c r="C77" s="64"/>
      <c r="D77" s="64"/>
      <c r="E77" s="64"/>
      <c r="F77" s="65"/>
      <c r="G77" s="65"/>
      <c r="H77" s="61"/>
      <c r="I77" s="61"/>
    </row>
    <row r="78" spans="2:9" x14ac:dyDescent="0.25">
      <c r="B78" s="64"/>
      <c r="C78" s="64"/>
      <c r="D78" s="64"/>
      <c r="E78" s="64"/>
      <c r="F78" s="65"/>
      <c r="G78" s="65"/>
      <c r="H78" s="61"/>
      <c r="I78" s="61"/>
    </row>
    <row r="79" spans="2:9" x14ac:dyDescent="0.25">
      <c r="B79" s="70"/>
      <c r="C79" s="70"/>
      <c r="D79" s="70"/>
      <c r="E79" s="70"/>
      <c r="F79" s="71"/>
      <c r="G79" s="71"/>
      <c r="H79" s="71"/>
      <c r="I79" s="71"/>
    </row>
    <row r="80" spans="2:9" x14ac:dyDescent="0.25">
      <c r="B80" s="63"/>
      <c r="C80" s="63"/>
      <c r="D80" s="63"/>
      <c r="E80" s="63"/>
      <c r="F80" s="63"/>
      <c r="G80" s="63"/>
      <c r="H80" s="61"/>
      <c r="I80" s="61"/>
    </row>
    <row r="81" spans="2:9" x14ac:dyDescent="0.25">
      <c r="B81" s="64"/>
      <c r="C81" s="64"/>
      <c r="D81" s="64"/>
      <c r="E81" s="64"/>
      <c r="F81" s="65"/>
      <c r="G81" s="65"/>
      <c r="H81" s="61"/>
      <c r="I81" s="61"/>
    </row>
    <row r="82" spans="2:9" x14ac:dyDescent="0.25">
      <c r="B82" s="64"/>
      <c r="C82" s="64"/>
      <c r="D82" s="64"/>
      <c r="E82" s="64"/>
      <c r="F82" s="65"/>
      <c r="G82" s="65"/>
      <c r="H82" s="61"/>
      <c r="I82" s="61"/>
    </row>
    <row r="83" spans="2:9" x14ac:dyDescent="0.25">
      <c r="B83" s="70"/>
      <c r="C83" s="70"/>
      <c r="D83" s="70"/>
      <c r="E83" s="70"/>
      <c r="F83" s="71"/>
      <c r="G83" s="71"/>
      <c r="H83" s="71"/>
      <c r="I83" s="71"/>
    </row>
    <row r="84" spans="2:9" x14ac:dyDescent="0.25">
      <c r="B84" s="63"/>
      <c r="C84" s="63"/>
      <c r="D84" s="63"/>
      <c r="E84" s="63"/>
      <c r="F84" s="63"/>
      <c r="G84" s="63"/>
      <c r="H84" s="61"/>
      <c r="I84" s="61"/>
    </row>
    <row r="85" spans="2:9" x14ac:dyDescent="0.25">
      <c r="B85" s="64"/>
      <c r="C85" s="64"/>
      <c r="D85" s="64"/>
      <c r="E85" s="64"/>
      <c r="F85" s="65"/>
      <c r="G85" s="65"/>
      <c r="H85" s="61"/>
      <c r="I85" s="61"/>
    </row>
    <row r="86" spans="2:9" x14ac:dyDescent="0.25">
      <c r="B86" s="64"/>
      <c r="C86" s="64"/>
      <c r="D86" s="64"/>
      <c r="E86" s="64"/>
      <c r="F86" s="65"/>
      <c r="G86" s="65"/>
      <c r="H86" s="61"/>
      <c r="I86" s="61"/>
    </row>
    <row r="87" spans="2:9" x14ac:dyDescent="0.25">
      <c r="B87" s="70"/>
      <c r="C87" s="70"/>
      <c r="D87" s="70"/>
      <c r="E87" s="70"/>
      <c r="F87" s="71"/>
      <c r="G87" s="71"/>
      <c r="H87" s="71"/>
      <c r="I87" s="71"/>
    </row>
    <row r="88" spans="2:9" x14ac:dyDescent="0.25">
      <c r="B88" s="87"/>
      <c r="C88" s="87"/>
      <c r="D88" s="87"/>
      <c r="E88" s="87"/>
      <c r="F88" s="87"/>
      <c r="G88" s="62"/>
      <c r="H88" s="62"/>
      <c r="I88" s="62"/>
    </row>
    <row r="89" spans="2:9" x14ac:dyDescent="0.25">
      <c r="B89" s="66"/>
      <c r="C89" s="66"/>
      <c r="D89" s="66"/>
      <c r="E89" s="66"/>
      <c r="F89" s="66"/>
      <c r="G89" s="67"/>
    </row>
    <row r="91" spans="2:9" x14ac:dyDescent="0.25">
      <c r="G91" s="58"/>
    </row>
  </sheetData>
  <mergeCells count="6">
    <mergeCell ref="B88:F88"/>
    <mergeCell ref="B2:G2"/>
    <mergeCell ref="B16:F16"/>
    <mergeCell ref="B19:G19"/>
    <mergeCell ref="B52:F52"/>
    <mergeCell ref="B55:G5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1"/>
  <sheetViews>
    <sheetView showGridLines="0" tabSelected="1" workbookViewId="0">
      <selection activeCell="D10" sqref="D10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4" customFormat="1" x14ac:dyDescent="0.25">
      <c r="I1" s="75"/>
      <c r="N1" s="75"/>
      <c r="S1" s="75"/>
      <c r="X1" s="75"/>
      <c r="AC1" s="75"/>
      <c r="AH1" s="75"/>
    </row>
    <row r="2" spans="2:34" s="74" customFormat="1" x14ac:dyDescent="0.25">
      <c r="I2" s="75"/>
      <c r="N2" s="75"/>
      <c r="S2" s="75"/>
      <c r="X2" s="75"/>
      <c r="AC2" s="75"/>
      <c r="AH2" s="75"/>
    </row>
    <row r="3" spans="2:34" s="76" customFormat="1" x14ac:dyDescent="0.25"/>
    <row r="4" spans="2:34" s="76" customFormat="1" x14ac:dyDescent="0.25"/>
    <row r="5" spans="2:34" s="35" customFormat="1" x14ac:dyDescent="0.25">
      <c r="B5" s="88" t="str">
        <f>'Resumo do Contrato'!B3</f>
        <v>CONTRATO 61/2022</v>
      </c>
      <c r="C5" s="88"/>
      <c r="D5" s="88"/>
      <c r="E5" s="89" t="s">
        <v>52</v>
      </c>
      <c r="F5" s="89"/>
      <c r="G5" s="89"/>
      <c r="H5" s="89"/>
      <c r="I5" s="90" t="s">
        <v>6</v>
      </c>
      <c r="J5" s="89" t="s">
        <v>52</v>
      </c>
      <c r="K5" s="89"/>
      <c r="L5" s="89"/>
      <c r="M5" s="89"/>
      <c r="N5" s="90" t="s">
        <v>6</v>
      </c>
      <c r="O5" s="89"/>
      <c r="P5" s="89"/>
      <c r="Q5" s="89"/>
      <c r="R5" s="89"/>
      <c r="S5" s="90" t="s">
        <v>6</v>
      </c>
      <c r="T5" s="89"/>
      <c r="U5" s="89"/>
      <c r="V5" s="89"/>
      <c r="W5" s="89"/>
      <c r="X5" s="90" t="s">
        <v>6</v>
      </c>
      <c r="Y5" s="89"/>
      <c r="Z5" s="89"/>
      <c r="AA5" s="89"/>
      <c r="AB5" s="89"/>
      <c r="AC5" s="90" t="s">
        <v>6</v>
      </c>
      <c r="AD5" s="89"/>
      <c r="AE5" s="89"/>
      <c r="AF5" s="89"/>
      <c r="AG5" s="89"/>
      <c r="AH5" s="90" t="s">
        <v>6</v>
      </c>
    </row>
    <row r="6" spans="2:34" s="35" customFormat="1" x14ac:dyDescent="0.25">
      <c r="B6" s="92" t="str">
        <f>'Resumo do Contrato'!D4</f>
        <v>20/09/2022 a 19/09/2023</v>
      </c>
      <c r="C6" s="92"/>
      <c r="D6" s="92"/>
      <c r="E6" s="89" t="s">
        <v>53</v>
      </c>
      <c r="F6" s="89"/>
      <c r="G6" s="89"/>
      <c r="H6" s="89"/>
      <c r="I6" s="90"/>
      <c r="J6" s="89"/>
      <c r="K6" s="89"/>
      <c r="L6" s="89"/>
      <c r="M6" s="89"/>
      <c r="N6" s="90"/>
      <c r="O6" s="89"/>
      <c r="P6" s="89"/>
      <c r="Q6" s="89"/>
      <c r="R6" s="89"/>
      <c r="S6" s="90"/>
      <c r="T6" s="89"/>
      <c r="U6" s="89"/>
      <c r="V6" s="89"/>
      <c r="W6" s="89"/>
      <c r="X6" s="90"/>
      <c r="Y6" s="89" t="s">
        <v>29</v>
      </c>
      <c r="Z6" s="89"/>
      <c r="AA6" s="89"/>
      <c r="AB6" s="89"/>
      <c r="AC6" s="90"/>
      <c r="AD6" s="89"/>
      <c r="AE6" s="89"/>
      <c r="AF6" s="89"/>
      <c r="AG6" s="89"/>
      <c r="AH6" s="90"/>
    </row>
    <row r="7" spans="2:34" s="35" customFormat="1" x14ac:dyDescent="0.25">
      <c r="B7" s="88"/>
      <c r="C7" s="88"/>
      <c r="D7" s="88"/>
      <c r="E7" s="89"/>
      <c r="F7" s="89"/>
      <c r="G7" s="89"/>
      <c r="H7" s="89"/>
      <c r="I7" s="90"/>
      <c r="J7" s="89"/>
      <c r="K7" s="89"/>
      <c r="L7" s="89"/>
      <c r="M7" s="89"/>
      <c r="N7" s="90"/>
      <c r="O7" s="89"/>
      <c r="P7" s="89"/>
      <c r="Q7" s="89"/>
      <c r="R7" s="89"/>
      <c r="S7" s="90"/>
      <c r="T7" s="89"/>
      <c r="U7" s="89"/>
      <c r="V7" s="89"/>
      <c r="W7" s="89"/>
      <c r="X7" s="90"/>
      <c r="Y7" s="89"/>
      <c r="Z7" s="89"/>
      <c r="AA7" s="89"/>
      <c r="AB7" s="89"/>
      <c r="AC7" s="90"/>
      <c r="AD7" s="89"/>
      <c r="AE7" s="89"/>
      <c r="AF7" s="89"/>
      <c r="AG7" s="89"/>
      <c r="AH7" s="90"/>
    </row>
    <row r="8" spans="2:34" s="36" customFormat="1" ht="30" x14ac:dyDescent="0.25">
      <c r="B8" s="93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22</v>
      </c>
      <c r="H8" s="38" t="s">
        <v>5</v>
      </c>
      <c r="I8" s="90"/>
      <c r="J8" s="37" t="s">
        <v>11</v>
      </c>
      <c r="K8" s="37" t="s">
        <v>12</v>
      </c>
      <c r="L8" s="37" t="s">
        <v>22</v>
      </c>
      <c r="M8" s="38" t="s">
        <v>5</v>
      </c>
      <c r="N8" s="90"/>
      <c r="O8" s="37" t="s">
        <v>11</v>
      </c>
      <c r="P8" s="37" t="s">
        <v>12</v>
      </c>
      <c r="Q8" s="37" t="s">
        <v>22</v>
      </c>
      <c r="R8" s="38" t="s">
        <v>5</v>
      </c>
      <c r="S8" s="90"/>
      <c r="T8" s="37" t="s">
        <v>11</v>
      </c>
      <c r="U8" s="37" t="s">
        <v>12</v>
      </c>
      <c r="V8" s="37" t="s">
        <v>22</v>
      </c>
      <c r="W8" s="38" t="s">
        <v>5</v>
      </c>
      <c r="X8" s="90"/>
      <c r="Y8" s="37" t="s">
        <v>11</v>
      </c>
      <c r="Z8" s="37" t="s">
        <v>12</v>
      </c>
      <c r="AA8" s="37" t="s">
        <v>22</v>
      </c>
      <c r="AB8" s="38" t="s">
        <v>5</v>
      </c>
      <c r="AC8" s="90"/>
      <c r="AD8" s="37" t="s">
        <v>11</v>
      </c>
      <c r="AE8" s="37" t="s">
        <v>12</v>
      </c>
      <c r="AF8" s="37" t="s">
        <v>22</v>
      </c>
      <c r="AG8" s="38" t="s">
        <v>5</v>
      </c>
      <c r="AH8" s="90"/>
    </row>
    <row r="9" spans="2:34" s="35" customFormat="1" x14ac:dyDescent="0.25">
      <c r="B9" s="93"/>
      <c r="C9" s="39"/>
      <c r="D9" s="40">
        <v>33392.5</v>
      </c>
      <c r="E9" s="40"/>
      <c r="F9" s="40"/>
      <c r="G9" s="40"/>
      <c r="H9" s="41"/>
      <c r="I9" s="42">
        <f>H9+D9</f>
        <v>33392.5</v>
      </c>
      <c r="J9" s="40"/>
      <c r="K9" s="40"/>
      <c r="L9" s="40"/>
      <c r="M9" s="41"/>
      <c r="N9" s="42">
        <f>M9+I9</f>
        <v>33392.5</v>
      </c>
      <c r="O9" s="40"/>
      <c r="P9" s="40"/>
      <c r="Q9" s="40">
        <f>P9-K9</f>
        <v>0</v>
      </c>
      <c r="R9" s="41"/>
      <c r="S9" s="42">
        <f>R9+N9</f>
        <v>33392.5</v>
      </c>
      <c r="T9" s="40"/>
      <c r="U9" s="40"/>
      <c r="V9" s="40">
        <f>U9-P9</f>
        <v>0</v>
      </c>
      <c r="W9" s="41"/>
      <c r="X9" s="42">
        <f>W9+S9</f>
        <v>33392.5</v>
      </c>
      <c r="Y9" s="40"/>
      <c r="Z9" s="40"/>
      <c r="AA9" s="40">
        <f>Z9-U9</f>
        <v>0</v>
      </c>
      <c r="AB9" s="41"/>
      <c r="AC9" s="42">
        <f>AB9+X9</f>
        <v>33392.5</v>
      </c>
      <c r="AD9" s="40"/>
      <c r="AE9" s="40"/>
      <c r="AF9" s="40"/>
      <c r="AG9" s="41"/>
      <c r="AH9" s="42">
        <f>AG9+AC9</f>
        <v>33392.5</v>
      </c>
    </row>
    <row r="10" spans="2:34" s="35" customFormat="1" x14ac:dyDescent="0.25">
      <c r="B10" s="91" t="s">
        <v>13</v>
      </c>
      <c r="C10" s="91"/>
      <c r="D10" s="43"/>
      <c r="E10" s="91" t="s">
        <v>13</v>
      </c>
      <c r="F10" s="91"/>
      <c r="G10" s="44"/>
      <c r="H10" s="45"/>
      <c r="I10" s="45"/>
      <c r="J10" s="91" t="s">
        <v>13</v>
      </c>
      <c r="K10" s="91"/>
      <c r="L10" s="57"/>
      <c r="M10" s="45"/>
      <c r="N10" s="45"/>
      <c r="O10" s="91" t="s">
        <v>13</v>
      </c>
      <c r="P10" s="91"/>
      <c r="Q10" s="57"/>
      <c r="R10" s="45"/>
      <c r="S10" s="45"/>
      <c r="T10" s="91" t="s">
        <v>13</v>
      </c>
      <c r="U10" s="91"/>
      <c r="V10" s="57"/>
      <c r="W10" s="45"/>
      <c r="X10" s="45"/>
      <c r="Y10" s="91" t="s">
        <v>13</v>
      </c>
      <c r="Z10" s="91"/>
      <c r="AA10" s="57"/>
      <c r="AB10" s="45"/>
      <c r="AC10" s="45"/>
      <c r="AD10" s="91" t="s">
        <v>13</v>
      </c>
      <c r="AE10" s="91"/>
      <c r="AF10" s="57"/>
      <c r="AG10" s="45"/>
      <c r="AH10" s="45"/>
    </row>
    <row r="11" spans="2:34" s="46" customFormat="1" x14ac:dyDescent="0.25">
      <c r="B11" s="49" t="s">
        <v>27</v>
      </c>
      <c r="C11" s="47" t="s">
        <v>28</v>
      </c>
      <c r="D11" s="48"/>
      <c r="E11" s="49" t="s">
        <v>27</v>
      </c>
      <c r="F11" s="50" t="s">
        <v>14</v>
      </c>
      <c r="G11" s="50" t="s">
        <v>28</v>
      </c>
      <c r="H11" s="51"/>
      <c r="I11" s="45"/>
      <c r="J11" s="49" t="s">
        <v>27</v>
      </c>
      <c r="K11" s="50" t="s">
        <v>14</v>
      </c>
      <c r="L11" s="50" t="s">
        <v>28</v>
      </c>
      <c r="M11" s="51"/>
      <c r="N11" s="45"/>
      <c r="O11" s="49" t="s">
        <v>27</v>
      </c>
      <c r="P11" s="50" t="s">
        <v>14</v>
      </c>
      <c r="Q11" s="50" t="s">
        <v>28</v>
      </c>
      <c r="R11" s="51"/>
      <c r="S11" s="45"/>
      <c r="T11" s="49" t="s">
        <v>27</v>
      </c>
      <c r="U11" s="50" t="s">
        <v>14</v>
      </c>
      <c r="V11" s="50" t="s">
        <v>28</v>
      </c>
      <c r="W11" s="51"/>
      <c r="X11" s="45"/>
      <c r="Y11" s="49" t="s">
        <v>27</v>
      </c>
      <c r="Z11" s="50" t="s">
        <v>14</v>
      </c>
      <c r="AA11" s="50" t="s">
        <v>28</v>
      </c>
      <c r="AB11" s="51"/>
      <c r="AC11" s="45"/>
      <c r="AD11" s="49" t="s">
        <v>27</v>
      </c>
      <c r="AE11" s="50" t="s">
        <v>14</v>
      </c>
      <c r="AF11" s="50" t="s">
        <v>28</v>
      </c>
      <c r="AG11" s="51"/>
      <c r="AH11" s="45"/>
    </row>
    <row r="12" spans="2:34" s="35" customFormat="1" x14ac:dyDescent="0.25">
      <c r="B12" s="52" t="s">
        <v>23</v>
      </c>
      <c r="C12" s="53">
        <f>D9/12</f>
        <v>2782.7083333333335</v>
      </c>
      <c r="E12" s="52" t="s">
        <v>40</v>
      </c>
      <c r="F12" s="55"/>
      <c r="G12" s="55"/>
      <c r="H12" s="56"/>
      <c r="I12" s="45"/>
      <c r="J12" s="52" t="s">
        <v>24</v>
      </c>
      <c r="K12" s="55">
        <f>(L9/360)*148</f>
        <v>0</v>
      </c>
      <c r="L12" s="55"/>
      <c r="M12" s="56"/>
      <c r="N12" s="45"/>
      <c r="O12" s="52" t="s">
        <v>25</v>
      </c>
      <c r="P12" s="55">
        <f>(Q9/360)*148</f>
        <v>0</v>
      </c>
      <c r="Q12" s="55"/>
      <c r="R12" s="56"/>
      <c r="S12" s="45"/>
      <c r="T12" s="52" t="s">
        <v>25</v>
      </c>
      <c r="U12" s="55">
        <f>V9</f>
        <v>0</v>
      </c>
      <c r="V12" s="55">
        <f>U12+Q12</f>
        <v>0</v>
      </c>
      <c r="W12" s="56"/>
      <c r="X12" s="45"/>
      <c r="Y12" s="52" t="s">
        <v>25</v>
      </c>
      <c r="Z12" s="55">
        <f>(AA9/365)*269</f>
        <v>0</v>
      </c>
      <c r="AA12" s="55">
        <f>Z12+V12</f>
        <v>0</v>
      </c>
      <c r="AB12" s="56"/>
      <c r="AC12" s="45"/>
      <c r="AD12" s="52" t="s">
        <v>26</v>
      </c>
      <c r="AE12" s="55"/>
      <c r="AF12" s="55"/>
      <c r="AG12" s="56"/>
      <c r="AH12" s="45"/>
    </row>
    <row r="13" spans="2:34" s="35" customFormat="1" x14ac:dyDescent="0.25">
      <c r="B13" s="52" t="s">
        <v>24</v>
      </c>
      <c r="C13" s="53">
        <f>D9/12</f>
        <v>2782.7083333333335</v>
      </c>
      <c r="E13" s="54" t="s">
        <v>41</v>
      </c>
      <c r="F13" s="55"/>
      <c r="G13" s="55"/>
      <c r="H13" s="73"/>
      <c r="I13" s="45"/>
      <c r="J13" s="54"/>
      <c r="K13" s="55"/>
      <c r="L13" s="55"/>
      <c r="M13" s="73"/>
      <c r="N13" s="45"/>
      <c r="O13" s="54"/>
      <c r="P13" s="55"/>
      <c r="Q13" s="55"/>
      <c r="R13" s="73"/>
      <c r="S13" s="45"/>
      <c r="T13" s="54"/>
      <c r="U13" s="55"/>
      <c r="V13" s="55"/>
      <c r="W13" s="73"/>
      <c r="X13" s="45"/>
      <c r="Y13" s="54"/>
      <c r="Z13" s="55"/>
      <c r="AA13" s="55"/>
      <c r="AB13" s="73"/>
      <c r="AC13" s="45"/>
      <c r="AD13" s="54"/>
      <c r="AE13" s="55"/>
      <c r="AF13" s="55"/>
      <c r="AG13" s="73"/>
      <c r="AH13" s="45"/>
    </row>
    <row r="14" spans="2:34" s="35" customFormat="1" x14ac:dyDescent="0.25">
      <c r="B14" s="52" t="s">
        <v>25</v>
      </c>
      <c r="C14" s="53">
        <f>D9/12</f>
        <v>2782.7083333333335</v>
      </c>
      <c r="E14" s="54" t="s">
        <v>42</v>
      </c>
      <c r="F14" s="55"/>
      <c r="G14" s="55"/>
      <c r="H14" s="73"/>
      <c r="I14" s="45"/>
      <c r="J14" s="54"/>
      <c r="K14" s="55"/>
      <c r="L14" s="55"/>
      <c r="M14" s="73"/>
      <c r="N14" s="45"/>
      <c r="O14" s="54"/>
      <c r="P14" s="55"/>
      <c r="Q14" s="55"/>
      <c r="R14" s="73"/>
      <c r="S14" s="45"/>
      <c r="T14" s="54"/>
      <c r="U14" s="55"/>
      <c r="V14" s="55"/>
      <c r="W14" s="73"/>
      <c r="X14" s="45"/>
      <c r="Y14" s="54"/>
      <c r="Z14" s="55"/>
      <c r="AA14" s="55"/>
      <c r="AB14" s="73"/>
      <c r="AC14" s="45"/>
      <c r="AD14" s="54"/>
      <c r="AE14" s="55"/>
      <c r="AF14" s="55"/>
      <c r="AG14" s="73"/>
      <c r="AH14" s="45"/>
    </row>
    <row r="15" spans="2:34" s="35" customFormat="1" x14ac:dyDescent="0.25">
      <c r="B15" s="52" t="s">
        <v>26</v>
      </c>
      <c r="C15" s="53">
        <f>D9/12</f>
        <v>2782.7083333333335</v>
      </c>
      <c r="E15" s="54" t="s">
        <v>43</v>
      </c>
      <c r="F15" s="55"/>
      <c r="G15" s="55"/>
      <c r="H15" s="56"/>
      <c r="I15" s="45"/>
      <c r="J15" s="54"/>
      <c r="K15" s="55"/>
      <c r="L15" s="55"/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32</v>
      </c>
      <c r="C16" s="53">
        <f>D9/12</f>
        <v>2782.7083333333335</v>
      </c>
      <c r="E16" s="54" t="s">
        <v>44</v>
      </c>
      <c r="F16" s="55"/>
      <c r="G16" s="55"/>
      <c r="H16" s="56"/>
      <c r="I16" s="45"/>
      <c r="J16" s="54"/>
      <c r="K16" s="55"/>
      <c r="L16" s="55"/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33</v>
      </c>
      <c r="C17" s="53">
        <f>D9/12</f>
        <v>2782.7083333333335</v>
      </c>
      <c r="E17" s="54" t="s">
        <v>45</v>
      </c>
      <c r="F17" s="55"/>
      <c r="G17" s="55"/>
      <c r="H17" s="56"/>
      <c r="I17" s="45"/>
      <c r="J17" s="54"/>
      <c r="K17" s="55"/>
      <c r="L17" s="55"/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34</v>
      </c>
      <c r="C18" s="53">
        <f>D9/12</f>
        <v>2782.7083333333335</v>
      </c>
      <c r="E18" s="54" t="s">
        <v>46</v>
      </c>
      <c r="F18" s="55"/>
      <c r="G18" s="55"/>
      <c r="H18" s="56"/>
      <c r="I18" s="45"/>
      <c r="J18" s="54"/>
      <c r="K18" s="55"/>
      <c r="L18" s="55"/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35</v>
      </c>
      <c r="C19" s="53">
        <f>D9/12</f>
        <v>2782.7083333333335</v>
      </c>
      <c r="E19" s="54" t="s">
        <v>47</v>
      </c>
      <c r="F19" s="55"/>
      <c r="G19" s="55"/>
      <c r="H19" s="56"/>
      <c r="I19" s="45"/>
      <c r="J19" s="54"/>
      <c r="K19" s="55"/>
      <c r="L19" s="55"/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36</v>
      </c>
      <c r="C20" s="53">
        <f>D9/12</f>
        <v>2782.7083333333335</v>
      </c>
      <c r="E20" s="54" t="s">
        <v>48</v>
      </c>
      <c r="F20" s="55"/>
      <c r="G20" s="55"/>
      <c r="H20" s="56"/>
      <c r="I20" s="45"/>
      <c r="J20" s="54"/>
      <c r="K20" s="55"/>
      <c r="L20" s="55"/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37</v>
      </c>
      <c r="C21" s="53">
        <f>D9/12</f>
        <v>2782.7083333333335</v>
      </c>
      <c r="E21" s="54" t="s">
        <v>49</v>
      </c>
      <c r="F21" s="55"/>
      <c r="G21" s="55"/>
      <c r="H21" s="56"/>
      <c r="I21" s="45"/>
      <c r="J21" s="54"/>
      <c r="K21" s="55"/>
      <c r="L21" s="55"/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38</v>
      </c>
      <c r="C22" s="53">
        <f>D9/12</f>
        <v>2782.7083333333335</v>
      </c>
      <c r="E22" s="54" t="s">
        <v>50</v>
      </c>
      <c r="F22" s="55"/>
      <c r="G22" s="55"/>
      <c r="H22" s="56"/>
      <c r="I22" s="45"/>
      <c r="J22" s="54"/>
      <c r="K22" s="55"/>
      <c r="L22" s="55"/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39</v>
      </c>
      <c r="C23" s="53">
        <f>D9/12</f>
        <v>2782.7083333333335</v>
      </c>
      <c r="E23" s="54" t="s">
        <v>51</v>
      </c>
      <c r="F23" s="55"/>
      <c r="G23" s="55"/>
      <c r="H23" s="56"/>
      <c r="I23" s="45"/>
      <c r="J23" s="54"/>
      <c r="K23" s="55"/>
      <c r="L23" s="55"/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C26" s="77">
        <f>SUM(C12:C23)</f>
        <v>33392.499999999993</v>
      </c>
      <c r="I26" s="45"/>
      <c r="N26" s="45"/>
      <c r="S26" s="45"/>
      <c r="X26" s="45"/>
      <c r="AC26" s="45"/>
      <c r="AH26" s="45"/>
    </row>
    <row r="31" spans="2:34" x14ac:dyDescent="0.25">
      <c r="C31" s="77"/>
    </row>
  </sheetData>
  <mergeCells count="35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  <mergeCell ref="T5:W5"/>
    <mergeCell ref="X5:X8"/>
    <mergeCell ref="T6:W6"/>
    <mergeCell ref="T7:W7"/>
    <mergeCell ref="T10:U10"/>
    <mergeCell ref="Y5:AB5"/>
    <mergeCell ref="AC5:AC8"/>
    <mergeCell ref="Y6:AB6"/>
    <mergeCell ref="Y7:AB7"/>
    <mergeCell ref="Y10:Z10"/>
    <mergeCell ref="AD5:AG5"/>
    <mergeCell ref="AH5:AH8"/>
    <mergeCell ref="AD6:AG6"/>
    <mergeCell ref="AD7:AG7"/>
    <mergeCell ref="AD10:AE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Kamyla Alves Ribeiro</cp:lastModifiedBy>
  <dcterms:created xsi:type="dcterms:W3CDTF">2018-03-05T11:36:05Z</dcterms:created>
  <dcterms:modified xsi:type="dcterms:W3CDTF">2022-09-29T19:20:45Z</dcterms:modified>
</cp:coreProperties>
</file>