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JOSÉ MAURÍCIO\Contrato 06.2023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G6" i="4" l="1"/>
  <c r="I9" i="3" l="1"/>
  <c r="V9" i="3" l="1"/>
  <c r="U12" i="3" s="1"/>
  <c r="G4" i="4"/>
  <c r="AA9" i="3"/>
  <c r="Z12" i="3" s="1"/>
  <c r="Q9" i="3"/>
  <c r="P12" i="3" s="1"/>
  <c r="K12" i="3"/>
  <c r="G7" i="4"/>
  <c r="G5" i="4"/>
  <c r="V12" i="3" l="1"/>
  <c r="AA12" i="3" s="1"/>
  <c r="H44" i="4"/>
  <c r="G8" i="4"/>
  <c r="G44" i="4"/>
  <c r="I44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<sst xmlns="http://schemas.openxmlformats.org/spreadsheetml/2006/main" count="122" uniqueCount="63">
  <si>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</si>
  <si>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</si>
  <si>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</si>
  <si>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</si>
  <si>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</si>
  <si>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</si>
  <si>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</si>
  <si>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</si>
  <si>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</si>
  <si>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</si>
  <si>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</si>
  <si>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</si>
  <si>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</si>
  <si>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</si>
  <si>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</si>
  <si>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</si>
  <si>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</si>
  <si>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</si>
  <si>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</si>
  <si>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</si>
  <si>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</si>
  <si>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</si>
  <si>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</si>
  <si>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</si>
  <si>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</si>
  <si>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</si>
  <si>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</si>
  <si>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</si>
  <si>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</si>
  <si>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</si>
  <si>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</si>
  <si>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</si>
  <si>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</si>
  <si>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</si>
  <si>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</si>
  <si>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</si>
  <si>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</si>
  <si>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</si>
  <si>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</si>
  <si>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</si>
  <si>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</si>
  <si>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</si>
  <si>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</si>
  <si>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</si>
  <si>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</si>
  <si>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</si>
  <si>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</si>
  <si>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</si>
  <si>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</si>
  <si>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</si>
  <si>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</si>
  <si>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</si>
  <si>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</si>
  <si>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</si>
  <si>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serv</t>
  </si>
  <si>
    <t>CONTRATO 06/2023</t>
  </si>
  <si>
    <t>08/02/2023 a 07/02/2024</t>
  </si>
  <si>
    <t>23209.000157/2023-07</t>
  </si>
  <si>
    <t>Prestação de serviços de manutenção preventiva, preditiva e corretiva (sendo este último, prestado imediatamente após solicitação) em máquinas e equipamentos do IFMG – CAMPUS BAMBUÍ. Equipamentos de refrigeração e industriais.</t>
  </si>
  <si>
    <t>Materiais e peças de reposição originais de 1ª linha e/ou genuínas durante a prestação dos serviços, de acordo com a demanda.</t>
  </si>
  <si>
    <t>Unidade</t>
  </si>
  <si>
    <t>Prestação de serviços de manutenção preventiva, preditiva e corretiva em máquinas e equipamentos do IFMG – CAMPUS BAMBUÍ. Equipamentos de refrigeração VRF - Fluxo de refrigerante variável e de exaustão e renovação de ar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</si>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</sst>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7" sqref="H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56</v>
      </c>
      <c r="E4" s="90">
        <v>940656</v>
      </c>
      <c r="F4" s="20"/>
      <c r="G4" s="21"/>
      <c r="H4" s="23" t="s">
        <v>57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940656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showGridLines="0" topLeftCell="A2" zoomScale="110" zoomScaleNormal="110" workbookViewId="0">
      <selection activeCell="I6" sqref="I6"/>
    </sheetView>
  </sheetViews>
  <sheetFormatPr defaultRowHeight="15" x14ac:dyDescent="0.25"/>
  <cols>
    <col min="1" max="1" width="2.42578125" customWidth="1"/>
    <col min="3" max="3" width="33.1406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06/2023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120" x14ac:dyDescent="0.25">
      <c r="B4" s="60">
        <v>1</v>
      </c>
      <c r="C4" s="77" t="s">
        <v>58</v>
      </c>
      <c r="D4" s="60" t="s">
        <v>54</v>
      </c>
      <c r="E4" s="60">
        <v>800</v>
      </c>
      <c r="F4" s="61">
        <v>306.66000000000003</v>
      </c>
      <c r="G4" s="61">
        <f>E4*F4</f>
        <v>245328.00000000003</v>
      </c>
    </row>
    <row r="5" spans="2:9" ht="60" x14ac:dyDescent="0.25">
      <c r="B5" s="60">
        <v>2</v>
      </c>
      <c r="C5" s="77" t="s">
        <v>59</v>
      </c>
      <c r="D5" s="60" t="s">
        <v>60</v>
      </c>
      <c r="E5" s="60">
        <v>1</v>
      </c>
      <c r="F5" s="61">
        <v>300000</v>
      </c>
      <c r="G5" s="61">
        <f t="shared" ref="G5:G7" si="0">E5*F5</f>
        <v>300000</v>
      </c>
    </row>
    <row r="6" spans="2:9" ht="120" x14ac:dyDescent="0.25">
      <c r="B6" s="60">
        <v>3</v>
      </c>
      <c r="C6" s="77" t="s">
        <v>61</v>
      </c>
      <c r="D6" s="60" t="s">
        <v>54</v>
      </c>
      <c r="E6" s="60">
        <v>800</v>
      </c>
      <c r="F6" s="61">
        <v>306.66000000000003</v>
      </c>
      <c r="G6" s="61">
        <f>E6*F6</f>
        <v>245328.00000000003</v>
      </c>
    </row>
    <row r="7" spans="2:9" ht="60" x14ac:dyDescent="0.25">
      <c r="B7" s="60">
        <v>4</v>
      </c>
      <c r="C7" s="77" t="s">
        <v>59</v>
      </c>
      <c r="D7" s="60" t="s">
        <v>62</v>
      </c>
      <c r="E7" s="60">
        <v>1</v>
      </c>
      <c r="F7" s="61">
        <v>150000</v>
      </c>
      <c r="G7" s="61">
        <f t="shared" si="0"/>
        <v>150000</v>
      </c>
    </row>
    <row r="8" spans="2:9" x14ac:dyDescent="0.25">
      <c r="B8" s="83" t="s">
        <v>16</v>
      </c>
      <c r="C8" s="83"/>
      <c r="D8" s="83"/>
      <c r="E8" s="83"/>
      <c r="F8" s="83"/>
      <c r="G8" s="62">
        <f>SUM(G4:G7)</f>
        <v>940656</v>
      </c>
    </row>
    <row r="11" spans="2:9" x14ac:dyDescent="0.25">
      <c r="B11" s="84" t="s">
        <v>31</v>
      </c>
      <c r="C11" s="84"/>
      <c r="D11" s="84"/>
      <c r="E11" s="84"/>
      <c r="F11" s="84"/>
      <c r="G11" s="84"/>
      <c r="H11" s="68" t="s">
        <v>21</v>
      </c>
      <c r="I11" s="69" t="s">
        <v>22</v>
      </c>
    </row>
    <row r="12" spans="2:9" x14ac:dyDescent="0.25">
      <c r="B12" s="59"/>
      <c r="C12" s="59"/>
      <c r="D12" s="59"/>
      <c r="E12" s="59"/>
      <c r="F12" s="59"/>
      <c r="G12" s="59"/>
      <c r="H12" s="61"/>
      <c r="I12" s="60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70"/>
      <c r="C15" s="70"/>
      <c r="D15" s="70"/>
      <c r="E15" s="70"/>
      <c r="F15" s="71"/>
      <c r="G15" s="71"/>
      <c r="H15" s="71"/>
      <c r="I15" s="71"/>
    </row>
    <row r="16" spans="2:9" x14ac:dyDescent="0.25">
      <c r="B16" s="59"/>
      <c r="C16" s="59"/>
      <c r="D16" s="59"/>
      <c r="E16" s="59"/>
      <c r="F16" s="59"/>
      <c r="G16" s="59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70"/>
      <c r="C19" s="70"/>
      <c r="D19" s="70"/>
      <c r="E19" s="70"/>
      <c r="F19" s="71"/>
      <c r="G19" s="71"/>
      <c r="H19" s="71"/>
      <c r="I19" s="71"/>
    </row>
    <row r="20" spans="2:9" x14ac:dyDescent="0.25">
      <c r="B20" s="59"/>
      <c r="C20" s="59"/>
      <c r="D20" s="59"/>
      <c r="E20" s="59"/>
      <c r="F20" s="59"/>
      <c r="G20" s="59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70"/>
      <c r="C39" s="70"/>
      <c r="D39" s="70"/>
      <c r="E39" s="70"/>
      <c r="F39" s="71"/>
      <c r="G39" s="71"/>
      <c r="H39" s="71"/>
      <c r="I39" s="7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70"/>
      <c r="C43" s="70"/>
      <c r="D43" s="70"/>
      <c r="E43" s="70"/>
      <c r="F43" s="71"/>
      <c r="G43" s="71"/>
      <c r="H43" s="71"/>
      <c r="I43" s="71"/>
    </row>
    <row r="44" spans="2:9" x14ac:dyDescent="0.25">
      <c r="B44" s="83" t="s">
        <v>16</v>
      </c>
      <c r="C44" s="83"/>
      <c r="D44" s="83"/>
      <c r="E44" s="83"/>
      <c r="F44" s="83"/>
      <c r="G44" s="62">
        <f>SUM(G13:G43)</f>
        <v>0</v>
      </c>
      <c r="H44" s="62">
        <f>SUM(H13:H43)</f>
        <v>0</v>
      </c>
      <c r="I44" s="62">
        <f t="shared" ref="I44" si="1">SUM(I13:I43)</f>
        <v>0</v>
      </c>
    </row>
    <row r="45" spans="2:9" x14ac:dyDescent="0.25">
      <c r="G45" s="58"/>
    </row>
    <row r="47" spans="2:9" x14ac:dyDescent="0.25">
      <c r="B47" s="84"/>
      <c r="C47" s="84"/>
      <c r="D47" s="84"/>
      <c r="E47" s="84"/>
      <c r="F47" s="84"/>
      <c r="G47" s="84"/>
      <c r="H47" s="68"/>
      <c r="I47" s="69"/>
    </row>
    <row r="48" spans="2:9" x14ac:dyDescent="0.25">
      <c r="B48" s="63"/>
      <c r="C48" s="63"/>
      <c r="D48" s="63"/>
      <c r="E48" s="63"/>
      <c r="F48" s="63"/>
      <c r="G48" s="63"/>
      <c r="H48" s="61"/>
      <c r="I48" s="60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70"/>
      <c r="C51" s="70"/>
      <c r="D51" s="70"/>
      <c r="E51" s="70"/>
      <c r="F51" s="71"/>
      <c r="G51" s="71"/>
      <c r="H51" s="71"/>
      <c r="I51" s="71"/>
    </row>
    <row r="52" spans="2:9" x14ac:dyDescent="0.25">
      <c r="B52" s="63"/>
      <c r="C52" s="63"/>
      <c r="D52" s="63"/>
      <c r="E52" s="63"/>
      <c r="F52" s="63"/>
      <c r="G52" s="63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70"/>
      <c r="C55" s="70"/>
      <c r="D55" s="70"/>
      <c r="E55" s="70"/>
      <c r="F55" s="71"/>
      <c r="G55" s="71"/>
      <c r="H55" s="71"/>
      <c r="I55" s="71"/>
    </row>
    <row r="56" spans="2:9" x14ac:dyDescent="0.25">
      <c r="B56" s="63"/>
      <c r="C56" s="63"/>
      <c r="D56" s="63"/>
      <c r="E56" s="63"/>
      <c r="F56" s="63"/>
      <c r="G56" s="63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0"/>
      <c r="C59" s="70"/>
      <c r="D59" s="70"/>
      <c r="E59" s="70"/>
      <c r="F59" s="71"/>
      <c r="G59" s="71"/>
      <c r="H59" s="71"/>
      <c r="I59" s="71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0"/>
      <c r="C63" s="70"/>
      <c r="D63" s="70"/>
      <c r="E63" s="70"/>
      <c r="F63" s="71"/>
      <c r="G63" s="71"/>
      <c r="H63" s="71"/>
      <c r="I63" s="71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0"/>
      <c r="C67" s="70"/>
      <c r="D67" s="70"/>
      <c r="E67" s="70"/>
      <c r="F67" s="71"/>
      <c r="G67" s="71"/>
      <c r="H67" s="71"/>
      <c r="I67" s="71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0"/>
      <c r="C71" s="70"/>
      <c r="D71" s="70"/>
      <c r="E71" s="70"/>
      <c r="F71" s="71"/>
      <c r="G71" s="71"/>
      <c r="H71" s="71"/>
      <c r="I71" s="71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0"/>
      <c r="C75" s="70"/>
      <c r="D75" s="70"/>
      <c r="E75" s="70"/>
      <c r="F75" s="71"/>
      <c r="G75" s="71"/>
      <c r="H75" s="71"/>
      <c r="I75" s="71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0"/>
      <c r="C79" s="70"/>
      <c r="D79" s="70"/>
      <c r="E79" s="70"/>
      <c r="F79" s="71"/>
      <c r="G79" s="71"/>
      <c r="H79" s="71"/>
      <c r="I79" s="71"/>
    </row>
    <row r="80" spans="2:9" x14ac:dyDescent="0.25">
      <c r="B80" s="83"/>
      <c r="C80" s="83"/>
      <c r="D80" s="83"/>
      <c r="E80" s="83"/>
      <c r="F80" s="83"/>
      <c r="G80" s="62"/>
      <c r="H80" s="62"/>
      <c r="I80" s="62"/>
    </row>
    <row r="81" spans="2:7" x14ac:dyDescent="0.25">
      <c r="B81" s="66"/>
      <c r="C81" s="66"/>
      <c r="D81" s="66"/>
      <c r="E81" s="66"/>
      <c r="F81" s="66"/>
      <c r="G81" s="67"/>
    </row>
    <row r="83" spans="2:7" x14ac:dyDescent="0.25">
      <c r="G83" s="58"/>
    </row>
  </sheetData>
  <mergeCells count="6">
    <mergeCell ref="B80:F80"/>
    <mergeCell ref="B2:G2"/>
    <mergeCell ref="B8:F8"/>
    <mergeCell ref="B11:G11"/>
    <mergeCell ref="B44:F44"/>
    <mergeCell ref="B47:G4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topLeftCell="A4" workbookViewId="0">
      <selection activeCell="D20" sqref="D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4" t="str">
        <f>'Resumo do Contrato'!B3</f>
        <v>CONTRATO 06/2023</v>
      </c>
      <c r="C5" s="84"/>
      <c r="D5" s="84"/>
      <c r="E5" s="85" t="s">
        <v>52</v>
      </c>
      <c r="F5" s="85"/>
      <c r="G5" s="85"/>
      <c r="H5" s="85"/>
      <c r="I5" s="86" t="s">
        <v>6</v>
      </c>
      <c r="J5" s="85" t="s">
        <v>52</v>
      </c>
      <c r="K5" s="85"/>
      <c r="L5" s="85"/>
      <c r="M5" s="85"/>
      <c r="N5" s="86" t="s">
        <v>6</v>
      </c>
      <c r="O5" s="85"/>
      <c r="P5" s="85"/>
      <c r="Q5" s="85"/>
      <c r="R5" s="85"/>
      <c r="S5" s="86" t="s">
        <v>6</v>
      </c>
      <c r="T5" s="85"/>
      <c r="U5" s="85"/>
      <c r="V5" s="85"/>
      <c r="W5" s="85"/>
      <c r="X5" s="86" t="s">
        <v>6</v>
      </c>
      <c r="Y5" s="85"/>
      <c r="Z5" s="85"/>
      <c r="AA5" s="85"/>
      <c r="AB5" s="85"/>
      <c r="AC5" s="86" t="s">
        <v>6</v>
      </c>
      <c r="AD5" s="85"/>
      <c r="AE5" s="85"/>
      <c r="AF5" s="85"/>
      <c r="AG5" s="85"/>
      <c r="AH5" s="86" t="s">
        <v>6</v>
      </c>
    </row>
    <row r="6" spans="2:34" s="35" customFormat="1" x14ac:dyDescent="0.25">
      <c r="B6" s="88" t="str">
        <f>'Resumo do Contrato'!D4</f>
        <v>08/02/2023 a 07/02/2024</v>
      </c>
      <c r="C6" s="88"/>
      <c r="D6" s="88"/>
      <c r="E6" s="85" t="s">
        <v>53</v>
      </c>
      <c r="F6" s="85"/>
      <c r="G6" s="85"/>
      <c r="H6" s="85"/>
      <c r="I6" s="86"/>
      <c r="J6" s="85"/>
      <c r="K6" s="85"/>
      <c r="L6" s="85"/>
      <c r="M6" s="85"/>
      <c r="N6" s="86"/>
      <c r="O6" s="85"/>
      <c r="P6" s="85"/>
      <c r="Q6" s="85"/>
      <c r="R6" s="85"/>
      <c r="S6" s="86"/>
      <c r="T6" s="85"/>
      <c r="U6" s="85"/>
      <c r="V6" s="85"/>
      <c r="W6" s="85"/>
      <c r="X6" s="86"/>
      <c r="Y6" s="85" t="s">
        <v>29</v>
      </c>
      <c r="Z6" s="85"/>
      <c r="AA6" s="85"/>
      <c r="AB6" s="85"/>
      <c r="AC6" s="86"/>
      <c r="AD6" s="85"/>
      <c r="AE6" s="85"/>
      <c r="AF6" s="85"/>
      <c r="AG6" s="85"/>
      <c r="AH6" s="86"/>
    </row>
    <row r="7" spans="2:34" s="35" customFormat="1" x14ac:dyDescent="0.25">
      <c r="B7" s="84"/>
      <c r="C7" s="84"/>
      <c r="D7" s="84"/>
      <c r="E7" s="85"/>
      <c r="F7" s="85"/>
      <c r="G7" s="85"/>
      <c r="H7" s="85"/>
      <c r="I7" s="86"/>
      <c r="J7" s="85"/>
      <c r="K7" s="85"/>
      <c r="L7" s="85"/>
      <c r="M7" s="85"/>
      <c r="N7" s="86"/>
      <c r="O7" s="85"/>
      <c r="P7" s="85"/>
      <c r="Q7" s="85"/>
      <c r="R7" s="85"/>
      <c r="S7" s="86"/>
      <c r="T7" s="85"/>
      <c r="U7" s="85"/>
      <c r="V7" s="85"/>
      <c r="W7" s="85"/>
      <c r="X7" s="86"/>
      <c r="Y7" s="85"/>
      <c r="Z7" s="85"/>
      <c r="AA7" s="85"/>
      <c r="AB7" s="85"/>
      <c r="AC7" s="86"/>
      <c r="AD7" s="85"/>
      <c r="AE7" s="85"/>
      <c r="AF7" s="85"/>
      <c r="AG7" s="85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6"/>
      <c r="J8" s="37" t="s">
        <v>11</v>
      </c>
      <c r="K8" s="37" t="s">
        <v>12</v>
      </c>
      <c r="L8" s="37" t="s">
        <v>22</v>
      </c>
      <c r="M8" s="38" t="s">
        <v>5</v>
      </c>
      <c r="N8" s="86"/>
      <c r="O8" s="37" t="s">
        <v>11</v>
      </c>
      <c r="P8" s="37" t="s">
        <v>12</v>
      </c>
      <c r="Q8" s="37" t="s">
        <v>22</v>
      </c>
      <c r="R8" s="38" t="s">
        <v>5</v>
      </c>
      <c r="S8" s="86"/>
      <c r="T8" s="37" t="s">
        <v>11</v>
      </c>
      <c r="U8" s="37" t="s">
        <v>12</v>
      </c>
      <c r="V8" s="37" t="s">
        <v>22</v>
      </c>
      <c r="W8" s="38" t="s">
        <v>5</v>
      </c>
      <c r="X8" s="86"/>
      <c r="Y8" s="37" t="s">
        <v>11</v>
      </c>
      <c r="Z8" s="37" t="s">
        <v>12</v>
      </c>
      <c r="AA8" s="37" t="s">
        <v>22</v>
      </c>
      <c r="AB8" s="38" t="s">
        <v>5</v>
      </c>
      <c r="AC8" s="86"/>
      <c r="AD8" s="37" t="s">
        <v>11</v>
      </c>
      <c r="AE8" s="37" t="s">
        <v>12</v>
      </c>
      <c r="AF8" s="37" t="s">
        <v>22</v>
      </c>
      <c r="AG8" s="38" t="s">
        <v>5</v>
      </c>
      <c r="AH8" s="86"/>
    </row>
    <row r="9" spans="2:34" s="35" customFormat="1" x14ac:dyDescent="0.25">
      <c r="B9" s="89"/>
      <c r="C9" s="39"/>
      <c r="D9" s="40">
        <v>940656</v>
      </c>
      <c r="E9" s="40"/>
      <c r="F9" s="40"/>
      <c r="G9" s="40"/>
      <c r="H9" s="41"/>
      <c r="I9" s="42">
        <f>H9+D9</f>
        <v>940656</v>
      </c>
      <c r="J9" s="40"/>
      <c r="K9" s="40"/>
      <c r="L9" s="40"/>
      <c r="M9" s="41"/>
      <c r="N9" s="42">
        <f>M9+I9</f>
        <v>940656</v>
      </c>
      <c r="O9" s="40"/>
      <c r="P9" s="40"/>
      <c r="Q9" s="40">
        <f>P9-K9</f>
        <v>0</v>
      </c>
      <c r="R9" s="41"/>
      <c r="S9" s="42">
        <f>R9+N9</f>
        <v>940656</v>
      </c>
      <c r="T9" s="40"/>
      <c r="U9" s="40"/>
      <c r="V9" s="40">
        <f>U9-P9</f>
        <v>0</v>
      </c>
      <c r="W9" s="41"/>
      <c r="X9" s="42">
        <f>W9+S9</f>
        <v>940656</v>
      </c>
      <c r="Y9" s="40"/>
      <c r="Z9" s="40"/>
      <c r="AA9" s="40">
        <f>Z9-U9</f>
        <v>0</v>
      </c>
      <c r="AB9" s="41"/>
      <c r="AC9" s="42">
        <f>AB9+X9</f>
        <v>940656</v>
      </c>
      <c r="AD9" s="40"/>
      <c r="AE9" s="40"/>
      <c r="AF9" s="40"/>
      <c r="AG9" s="41"/>
      <c r="AH9" s="42">
        <f>AG9+AC9</f>
        <v>940656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 t="s">
        <v>13</v>
      </c>
      <c r="U10" s="87"/>
      <c r="V10" s="57"/>
      <c r="W10" s="45"/>
      <c r="X10" s="45"/>
      <c r="Y10" s="87" t="s">
        <v>13</v>
      </c>
      <c r="Z10" s="87"/>
      <c r="AA10" s="57"/>
      <c r="AB10" s="45"/>
      <c r="AC10" s="45"/>
      <c r="AD10" s="87" t="s">
        <v>13</v>
      </c>
      <c r="AE10" s="87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78388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78388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78388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78388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78388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78388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78388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78388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78388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78388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78388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78388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8">
        <f>SUM(C12:C23)</f>
        <v>940656</v>
      </c>
      <c r="I26" s="45"/>
      <c r="N26" s="45"/>
      <c r="S26" s="45"/>
      <c r="X26" s="45"/>
      <c r="AC26" s="45"/>
      <c r="AH26" s="45"/>
    </row>
    <row r="31" spans="2:34" x14ac:dyDescent="0.25">
      <c r="C31" s="78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2023-02-10T13:18:39Z</dcterms:modified>
</cp:coreProperties>
</file>