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5"/>
  <workbookPr/>
  <mc:AlternateContent xmlns:mc="http://schemas.openxmlformats.org/markup-compatibility/2006">
    <mc:Choice Requires="x15">
      <x15ac:absPath xmlns:x15ac="http://schemas.microsoft.com/office/spreadsheetml/2010/11/ac" url="C:\Users\thiago.henrique\Downloads\"/>
    </mc:Choice>
  </mc:AlternateContent>
  <xr:revisionPtr revIDLastSave="0" documentId="13_ncr:1_{6E657CE4-BCBE-4847-9E86-738AF5400E23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Resumo do Contrato" sheetId="1" r:id="rId1"/>
    <sheet name="Resumo por item" sheetId="2" r:id="rId2"/>
    <sheet name="Cronograma" sheetId="3" r:id="rId3"/>
    <sheet name="Cronogramas" sheetId="4" r:id="rId4"/>
  </sheets>
  <calcPr calcId="191029"/>
</workbook>
</file>

<file path=xl/calcChain.xml><?xml version="1.0" encoding="utf-8"?>
<calcChain xmlns="http://schemas.openxmlformats.org/spreadsheetml/2006/main">
  <c r="C29" i="4" l="1"/>
  <c r="AB5" i="3"/>
  <c r="AA5" i="3"/>
  <c r="Y5" i="3"/>
  <c r="F12" i="2"/>
  <c r="E11" i="1"/>
  <c r="F8" i="2" l="1"/>
  <c r="C3" i="4" l="1"/>
  <c r="C2" i="4"/>
  <c r="L19" i="3"/>
  <c r="C15" i="4" s="1"/>
  <c r="L18" i="3"/>
  <c r="C14" i="4" s="1"/>
  <c r="L17" i="3"/>
  <c r="C13" i="4" s="1"/>
  <c r="L16" i="3"/>
  <c r="C12" i="4" s="1"/>
  <c r="L15" i="3"/>
  <c r="C11" i="4" s="1"/>
  <c r="L14" i="3"/>
  <c r="C10" i="4" s="1"/>
  <c r="L13" i="3"/>
  <c r="C9" i="4" s="1"/>
  <c r="L12" i="3"/>
  <c r="C8" i="4" s="1"/>
  <c r="L11" i="3"/>
  <c r="C7" i="4" s="1"/>
  <c r="L10" i="3"/>
  <c r="C6" i="4" s="1"/>
  <c r="L9" i="3"/>
  <c r="C5" i="4" s="1"/>
  <c r="L8" i="3"/>
  <c r="C4" i="4" s="1"/>
  <c r="G8" i="3"/>
  <c r="I5" i="3"/>
  <c r="N5" i="3" s="1"/>
  <c r="S5" i="3" s="1"/>
  <c r="J2" i="3"/>
  <c r="E2" i="3"/>
  <c r="B2" i="3"/>
  <c r="E4" i="1"/>
</calcChain>
</file>

<file path=xl/sharedStrings.xml><?xml version="1.0" encoding="utf-8"?>
<sst xmlns="http://schemas.openxmlformats.org/spreadsheetml/2006/main" count="199" uniqueCount="130">
  <si>
    <t>Planilha de Controle de Contratos</t>
  </si>
  <si>
    <t>Contrato 01.2019.SLR</t>
  </si>
  <si>
    <t>Alteração Contratual</t>
  </si>
  <si>
    <t>Tempo</t>
  </si>
  <si>
    <t>Valor Global</t>
  </si>
  <si>
    <t>Valor Mensal</t>
  </si>
  <si>
    <t>Acréscimo %</t>
  </si>
  <si>
    <t>Supressão %</t>
  </si>
  <si>
    <t>SEI Nº</t>
  </si>
  <si>
    <t>Valor Inicial do Contrato</t>
  </si>
  <si>
    <t xml:space="preserve">12/12/2018 a 11/12/2019 </t>
  </si>
  <si>
    <t>23716.001360/2018-03</t>
  </si>
  <si>
    <t>Portaria 9 - 17/01/2019</t>
  </si>
  <si>
    <t>Fiscal</t>
  </si>
  <si>
    <t>-</t>
  </si>
  <si>
    <t>23716.000043/2020-86</t>
  </si>
  <si>
    <t>TA 01/2019/SLR - 27/11/2019</t>
  </si>
  <si>
    <t>12/12/2019 a 11/12/2020</t>
  </si>
  <si>
    <t>23716.001359/2019-51</t>
  </si>
  <si>
    <t>Portaria 7 - 17/01/2020</t>
  </si>
  <si>
    <t>TA 02/2020/SLR - 29/10/2020</t>
  </si>
  <si>
    <t>12/12/2020 a 11/12/2021</t>
  </si>
  <si>
    <t>23716.000990/2020-77</t>
  </si>
  <si>
    <t>TA 03/2021/SLR - 01/12/2021</t>
  </si>
  <si>
    <t>12/12/2021 a 11/12/2022</t>
  </si>
  <si>
    <t>23716.001878/2021-34</t>
  </si>
  <si>
    <t>Valor total do Contrato</t>
  </si>
  <si>
    <t>Item</t>
  </si>
  <si>
    <t>Descrição do Serviço</t>
  </si>
  <si>
    <t>Quantidade</t>
  </si>
  <si>
    <t>Valor Mensal (R$)</t>
  </si>
  <si>
    <t>Valor Total (R$)</t>
  </si>
  <si>
    <t>Manutenção Preventiva Mensal, Manutenção 
Corretiva (com peças inclusas) e Plantão 
24 horas.</t>
  </si>
  <si>
    <t xml:space="preserve">12 Meses </t>
  </si>
  <si>
    <t>ADITIVO 01/2019 - PRORROGAÇÃO</t>
  </si>
  <si>
    <t>Valor Acumulado</t>
  </si>
  <si>
    <t>ADITIVO 02/2020 - PRORROGAÇÃO</t>
  </si>
  <si>
    <t>Novo valor Mensal</t>
  </si>
  <si>
    <t>Novo valor Anual</t>
  </si>
  <si>
    <t>Diferença Global</t>
  </si>
  <si>
    <t>Valor do Termo</t>
  </si>
  <si>
    <t>R$ -</t>
  </si>
  <si>
    <t>R$ 7.009,20</t>
  </si>
  <si>
    <t>Cronograma das parcelas</t>
  </si>
  <si>
    <t>Parcela nº</t>
  </si>
  <si>
    <t>Valor Parcela</t>
  </si>
  <si>
    <t>Diferença</t>
  </si>
  <si>
    <t>DEZ</t>
  </si>
  <si>
    <t>3ª</t>
  </si>
  <si>
    <t>15ª</t>
  </si>
  <si>
    <t>R$ 584,10</t>
  </si>
  <si>
    <t>JAN</t>
  </si>
  <si>
    <t>4ª</t>
  </si>
  <si>
    <t>16ª</t>
  </si>
  <si>
    <t>FEV</t>
  </si>
  <si>
    <t>5ª</t>
  </si>
  <si>
    <t>17ª</t>
  </si>
  <si>
    <t>MAR</t>
  </si>
  <si>
    <t>6ª</t>
  </si>
  <si>
    <t>18ª</t>
  </si>
  <si>
    <t>ABR</t>
  </si>
  <si>
    <t>7ª</t>
  </si>
  <si>
    <t>19ª</t>
  </si>
  <si>
    <t>MAIO</t>
  </si>
  <si>
    <t>8ª</t>
  </si>
  <si>
    <t>20ª</t>
  </si>
  <si>
    <t>JUN</t>
  </si>
  <si>
    <t>9ª</t>
  </si>
  <si>
    <t>21ª</t>
  </si>
  <si>
    <t>JUL</t>
  </si>
  <si>
    <t>10ª</t>
  </si>
  <si>
    <t>22ª</t>
  </si>
  <si>
    <t>AGO</t>
  </si>
  <si>
    <t>11ª</t>
  </si>
  <si>
    <t>23ª</t>
  </si>
  <si>
    <t>SET</t>
  </si>
  <si>
    <t>12ª</t>
  </si>
  <si>
    <t>24ª</t>
  </si>
  <si>
    <t>OUT</t>
  </si>
  <si>
    <t>13º</t>
  </si>
  <si>
    <t>25º</t>
  </si>
  <si>
    <t>NOV</t>
  </si>
  <si>
    <t>14º</t>
  </si>
  <si>
    <t>26º</t>
  </si>
  <si>
    <t>Cronograma</t>
  </si>
  <si>
    <t>Período</t>
  </si>
  <si>
    <t>Valor</t>
  </si>
  <si>
    <t>12/12/2018 a 11/12/2019</t>
  </si>
  <si>
    <t>12/12/2020 a 11/01/2021</t>
  </si>
  <si>
    <t>12/01/2021 a 11/02/2021</t>
  </si>
  <si>
    <t>12/02/2021 a 11/03/2021</t>
  </si>
  <si>
    <t>12/03/2021 a 11/04/2021</t>
  </si>
  <si>
    <t>12/04/2021 a 11/05/2021</t>
  </si>
  <si>
    <t>12/05/2021 a 11/06/2021</t>
  </si>
  <si>
    <t>12/06/2021 a 11/07/2021</t>
  </si>
  <si>
    <t>12/07/2021 a 11/08/2021</t>
  </si>
  <si>
    <t>12/08/2021 a 11/09/2021</t>
  </si>
  <si>
    <t>12/09/2021 a 11/10/2021</t>
  </si>
  <si>
    <t>12/10/2021 a 11/11/2021</t>
  </si>
  <si>
    <t>12/11/2021 a 11/12/2021</t>
  </si>
  <si>
    <t>12/12/2021 a 11/01/2022</t>
  </si>
  <si>
    <t>12/01/2022 a 11/02/2022</t>
  </si>
  <si>
    <t>12/02/2022 a 11/03/2022</t>
  </si>
  <si>
    <t>12/03/2022 a 11/04/2022</t>
  </si>
  <si>
    <t>12/04/2022 a 11/05/2022</t>
  </si>
  <si>
    <t>12/05/2022 a 11/06/2022</t>
  </si>
  <si>
    <t>12/06/2022 a 11/07/2022</t>
  </si>
  <si>
    <t>12/07/2022 a 11/08/2022</t>
  </si>
  <si>
    <t>12/08/2022 a 11/09/2022</t>
  </si>
  <si>
    <t>12/09/2022 a 11/10/2022</t>
  </si>
  <si>
    <t>12/10/2022 a 11/11/2022</t>
  </si>
  <si>
    <t>12/11/2022 a 11/12/2022</t>
  </si>
  <si>
    <t>Valor Anual</t>
  </si>
  <si>
    <t>Prorrogação</t>
  </si>
  <si>
    <t>ADITIVO 03/2021 - PRORROGAÇÃO E REAJUSTE</t>
  </si>
  <si>
    <t>Prorrogação e Reajuste</t>
  </si>
  <si>
    <t>Termo Aditivo n° 04/2022 - 23/09/2022</t>
  </si>
  <si>
    <t>Prorogação</t>
  </si>
  <si>
    <t>12/12/2022 a 11/12/2023</t>
  </si>
  <si>
    <t>23716.001298/2022-28</t>
  </si>
  <si>
    <t>Aditivo n° 03/2021</t>
  </si>
  <si>
    <t>Quantidade - Meses</t>
  </si>
  <si>
    <t>ADITIVO 03/2021 - PRORROGAÇÃO</t>
  </si>
  <si>
    <t>27°</t>
  </si>
  <si>
    <t>Apostilamento 1/2023</t>
  </si>
  <si>
    <t>Reajuste</t>
  </si>
  <si>
    <t>23716.001541/2022-16</t>
  </si>
  <si>
    <t>Aditivo n° 01/2023</t>
  </si>
  <si>
    <t>27º</t>
  </si>
  <si>
    <t>ADITIVO 03/2021 - REAJUSTE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</si>
</sst>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* #,##0.00_-;\-&quot;R$&quot;* #,##0.00_-;_-&quot;R$&quot;* &quot;-&quot;??_-;_-@_-"/>
    <numFmt numFmtId="165" formatCode="[$R$ -416]#,##0.00"/>
  </numFmts>
  <fonts count="19">
    <font>
      <sz val="10"/>
      <color rgb="FF000000"/>
      <name val="Arial"/>
    </font>
    <font>
      <b/>
      <sz val="14"/>
      <color theme="1"/>
      <name val="Calibri"/>
    </font>
    <font>
      <b/>
      <sz val="11"/>
      <color theme="1"/>
      <name val="Calibri"/>
    </font>
    <font>
      <b/>
      <sz val="11"/>
      <color theme="4"/>
      <name val="Calibri"/>
    </font>
    <font>
      <b/>
      <sz val="11"/>
      <color rgb="FFFF0000"/>
      <name val="Calibri"/>
    </font>
    <font>
      <sz val="11"/>
      <color theme="1"/>
      <name val="Calibri"/>
    </font>
    <font>
      <sz val="11"/>
      <color theme="4"/>
      <name val="Calibri"/>
    </font>
    <font>
      <sz val="11"/>
      <color rgb="FFFF0000"/>
      <name val="Calibri"/>
    </font>
    <font>
      <sz val="10"/>
      <name val="Arial"/>
    </font>
    <font>
      <sz val="11"/>
      <color theme="1"/>
      <name val="&quot;Times New Roman&quot;"/>
    </font>
    <font>
      <sz val="11"/>
      <color rgb="FF000000"/>
      <name val="Roboto"/>
    </font>
    <font>
      <sz val="11"/>
      <color rgb="FF000000"/>
      <name val="Calibri"/>
    </font>
    <font>
      <b/>
      <sz val="11"/>
      <color rgb="FF000000"/>
      <name val="Calibri"/>
    </font>
    <font>
      <sz val="10"/>
      <color theme="1"/>
      <name val="Arial"/>
    </font>
    <font>
      <b/>
      <sz val="11"/>
      <color rgb="FFFFFFFF"/>
      <name val="Calibri"/>
    </font>
    <font>
      <sz val="11"/>
      <color rgb="FF000000"/>
      <name val="Inconsolata"/>
    </font>
    <font>
      <sz val="10"/>
      <color rgb="FF000000"/>
      <name val="Arial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ACB9CA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92">
    <xf numFmtId="0" fontId="0" fillId="0" borderId="0" xfId="0" applyFont="1" applyAlignment="1"/>
    <xf numFmtId="0" fontId="1" fillId="0" borderId="0" xfId="0" applyFont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/>
    <xf numFmtId="0" fontId="5" fillId="0" borderId="1" xfId="0" applyFont="1" applyBorder="1"/>
    <xf numFmtId="0" fontId="5" fillId="0" borderId="1" xfId="0" applyFont="1" applyBorder="1" applyAlignment="1"/>
    <xf numFmtId="165" fontId="5" fillId="0" borderId="1" xfId="0" applyNumberFormat="1" applyFont="1" applyBorder="1" applyAlignment="1"/>
    <xf numFmtId="165" fontId="5" fillId="0" borderId="1" xfId="0" applyNumberFormat="1" applyFont="1" applyBorder="1"/>
    <xf numFmtId="0" fontId="2" fillId="3" borderId="1" xfId="0" applyFont="1" applyFill="1" applyBorder="1"/>
    <xf numFmtId="0" fontId="5" fillId="2" borderId="1" xfId="0" applyFont="1" applyFill="1" applyBorder="1"/>
    <xf numFmtId="165" fontId="5" fillId="2" borderId="1" xfId="0" applyNumberFormat="1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 applyAlignment="1"/>
    <xf numFmtId="0" fontId="12" fillId="0" borderId="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165" fontId="11" fillId="0" borderId="1" xfId="0" applyNumberFormat="1" applyFont="1" applyBorder="1" applyAlignment="1"/>
    <xf numFmtId="0" fontId="11" fillId="0" borderId="7" xfId="0" applyFont="1" applyBorder="1" applyAlignment="1"/>
    <xf numFmtId="165" fontId="11" fillId="6" borderId="7" xfId="0" applyNumberFormat="1" applyFont="1" applyFill="1" applyBorder="1" applyAlignment="1"/>
    <xf numFmtId="165" fontId="11" fillId="5" borderId="0" xfId="0" applyNumberFormat="1" applyFont="1" applyFill="1" applyAlignment="1"/>
    <xf numFmtId="0" fontId="11" fillId="0" borderId="7" xfId="0" applyFont="1" applyBorder="1" applyAlignment="1"/>
    <xf numFmtId="0" fontId="14" fillId="7" borderId="7" xfId="0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7" borderId="0" xfId="0" applyFont="1" applyFill="1" applyAlignment="1"/>
    <xf numFmtId="165" fontId="11" fillId="0" borderId="7" xfId="0" applyNumberFormat="1" applyFont="1" applyBorder="1" applyAlignment="1"/>
    <xf numFmtId="0" fontId="11" fillId="0" borderId="9" xfId="0" applyFont="1" applyBorder="1" applyAlignment="1">
      <alignment horizontal="center"/>
    </xf>
    <xf numFmtId="2" fontId="11" fillId="0" borderId="7" xfId="0" applyNumberFormat="1" applyFont="1" applyBorder="1" applyAlignment="1">
      <alignment horizontal="right"/>
    </xf>
    <xf numFmtId="2" fontId="11" fillId="6" borderId="7" xfId="0" applyNumberFormat="1" applyFont="1" applyFill="1" applyBorder="1" applyAlignment="1"/>
    <xf numFmtId="165" fontId="13" fillId="0" borderId="10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8" fillId="0" borderId="1" xfId="0" applyFont="1" applyBorder="1"/>
    <xf numFmtId="0" fontId="10" fillId="4" borderId="1" xfId="0" applyFont="1" applyFill="1" applyBorder="1" applyAlignment="1">
      <alignment wrapText="1"/>
    </xf>
    <xf numFmtId="164" fontId="11" fillId="0" borderId="9" xfId="1" applyFont="1" applyBorder="1" applyAlignment="1"/>
    <xf numFmtId="164" fontId="11" fillId="0" borderId="7" xfId="1" applyFont="1" applyBorder="1" applyAlignment="1"/>
    <xf numFmtId="164" fontId="11" fillId="5" borderId="0" xfId="1" applyFont="1" applyFill="1" applyAlignment="1"/>
    <xf numFmtId="0" fontId="2" fillId="2" borderId="2" xfId="0" applyFont="1" applyFill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0" fontId="17" fillId="8" borderId="3" xfId="0" applyFont="1" applyFill="1" applyBorder="1" applyAlignment="1">
      <alignment horizontal="center"/>
    </xf>
    <xf numFmtId="0" fontId="8" fillId="9" borderId="3" xfId="0" applyFont="1" applyFill="1" applyBorder="1"/>
    <xf numFmtId="0" fontId="8" fillId="9" borderId="4" xfId="0" applyFont="1" applyFill="1" applyBorder="1"/>
    <xf numFmtId="0" fontId="12" fillId="5" borderId="5" xfId="0" applyFont="1" applyFill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0" fontId="12" fillId="8" borderId="3" xfId="0" applyFont="1" applyFill="1" applyBorder="1" applyAlignment="1">
      <alignment horizontal="center"/>
    </xf>
    <xf numFmtId="0" fontId="13" fillId="0" borderId="6" xfId="0" applyFont="1" applyBorder="1"/>
    <xf numFmtId="0" fontId="8" fillId="0" borderId="6" xfId="0" applyFont="1" applyBorder="1"/>
    <xf numFmtId="0" fontId="8" fillId="0" borderId="7" xfId="0" applyFont="1" applyBorder="1"/>
    <xf numFmtId="0" fontId="14" fillId="7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3" fillId="0" borderId="2" xfId="0" applyFont="1" applyBorder="1"/>
    <xf numFmtId="0" fontId="12" fillId="0" borderId="5" xfId="0" applyFont="1" applyBorder="1" applyAlignment="1">
      <alignment horizontal="center"/>
    </xf>
    <xf numFmtId="165" fontId="11" fillId="0" borderId="14" xfId="0" applyNumberFormat="1" applyFont="1" applyBorder="1" applyAlignment="1">
      <alignment horizontal="center" vertical="center"/>
    </xf>
    <xf numFmtId="165" fontId="11" fillId="0" borderId="15" xfId="0" applyNumberFormat="1" applyFont="1" applyBorder="1" applyAlignment="1">
      <alignment horizontal="center" vertical="center"/>
    </xf>
    <xf numFmtId="165" fontId="11" fillId="0" borderId="16" xfId="0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65" fontId="11" fillId="0" borderId="8" xfId="0" applyNumberFormat="1" applyFont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165" fontId="11" fillId="0" borderId="14" xfId="0" applyNumberFormat="1" applyFont="1" applyBorder="1" applyAlignment="1">
      <alignment horizontal="center"/>
    </xf>
    <xf numFmtId="165" fontId="11" fillId="0" borderId="15" xfId="0" applyNumberFormat="1" applyFont="1" applyBorder="1" applyAlignment="1">
      <alignment horizontal="center"/>
    </xf>
    <xf numFmtId="165" fontId="11" fillId="0" borderId="16" xfId="0" applyNumberFormat="1" applyFont="1" applyBorder="1" applyAlignment="1">
      <alignment horizontal="center"/>
    </xf>
    <xf numFmtId="164" fontId="5" fillId="0" borderId="1" xfId="1" applyFont="1" applyBorder="1"/>
    <xf numFmtId="10" fontId="5" fillId="0" borderId="1" xfId="2" applyNumberFormat="1" applyFont="1" applyBorder="1"/>
    <xf numFmtId="164" fontId="11" fillId="0" borderId="7" xfId="1" applyFont="1" applyBorder="1" applyAlignment="1">
      <alignment horizontal="right"/>
    </xf>
    <xf numFmtId="0" fontId="2" fillId="3" borderId="10" xfId="0" applyFont="1" applyFill="1" applyBorder="1" applyAlignment="1">
      <alignment horizontal="center" vertical="center"/>
    </xf>
    <xf numFmtId="0" fontId="13" fillId="0" borderId="10" xfId="0" applyFont="1" applyBorder="1" applyAlignment="1"/>
    <xf numFmtId="165" fontId="15" fillId="4" borderId="10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/>
    <xf numFmtId="0" fontId="0" fillId="0" borderId="10" xfId="0" applyFont="1" applyBorder="1" applyAlignment="1"/>
    <xf numFmtId="165" fontId="0" fillId="0" borderId="10" xfId="0" applyNumberFormat="1" applyFont="1" applyBorder="1" applyAlignment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21"/>
  <sheetViews>
    <sheetView tabSelected="1" workbookViewId="0">
      <selection activeCell="D24" sqref="D24"/>
    </sheetView>
  </sheetViews>
  <sheetFormatPr defaultColWidth="14.42578125" defaultRowHeight="15.75" customHeight="1"/>
  <cols>
    <col min="1" max="1" width="39.42578125" customWidth="1"/>
    <col min="2" max="2" width="39.140625" customWidth="1"/>
    <col min="3" max="3" width="22" customWidth="1"/>
    <col min="8" max="8" width="19.85546875" customWidth="1"/>
  </cols>
  <sheetData>
    <row r="1" spans="1:8" ht="15.75" customHeight="1">
      <c r="B1" s="1" t="s">
        <v>0</v>
      </c>
    </row>
    <row r="3" spans="1:8" ht="15.75" customHeight="1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5" t="s">
        <v>7</v>
      </c>
      <c r="H3" s="3" t="s">
        <v>8</v>
      </c>
    </row>
    <row r="4" spans="1:8" ht="15.75" customHeight="1">
      <c r="A4" s="6" t="s">
        <v>9</v>
      </c>
      <c r="B4" s="7"/>
      <c r="C4" s="8" t="s">
        <v>10</v>
      </c>
      <c r="D4" s="9">
        <v>5940</v>
      </c>
      <c r="E4" s="10">
        <f>D4/12</f>
        <v>495</v>
      </c>
      <c r="F4" s="7"/>
      <c r="G4" s="7"/>
      <c r="H4" s="8" t="s">
        <v>11</v>
      </c>
    </row>
    <row r="5" spans="1:8" ht="15.75" customHeight="1">
      <c r="A5" s="6" t="s">
        <v>12</v>
      </c>
      <c r="B5" s="8" t="s">
        <v>13</v>
      </c>
      <c r="C5" s="7"/>
      <c r="D5" s="8" t="s">
        <v>14</v>
      </c>
      <c r="E5" s="8" t="s">
        <v>14</v>
      </c>
      <c r="F5" s="7"/>
      <c r="G5" s="7"/>
      <c r="H5" s="8" t="s">
        <v>15</v>
      </c>
    </row>
    <row r="6" spans="1:8" ht="15.75" customHeight="1">
      <c r="A6" s="6" t="s">
        <v>16</v>
      </c>
      <c r="B6" s="43" t="s">
        <v>113</v>
      </c>
      <c r="C6" s="8" t="s">
        <v>17</v>
      </c>
      <c r="D6" s="7"/>
      <c r="E6" s="7"/>
      <c r="F6" s="7"/>
      <c r="G6" s="7"/>
      <c r="H6" s="8" t="s">
        <v>18</v>
      </c>
    </row>
    <row r="7" spans="1:8" ht="15.75" customHeight="1">
      <c r="A7" s="6" t="s">
        <v>19</v>
      </c>
      <c r="B7" s="8" t="s">
        <v>13</v>
      </c>
      <c r="C7" s="7"/>
      <c r="D7" s="7"/>
      <c r="E7" s="7"/>
      <c r="F7" s="7"/>
      <c r="G7" s="7"/>
      <c r="H7" s="8" t="s">
        <v>15</v>
      </c>
    </row>
    <row r="8" spans="1:8" ht="15.75" customHeight="1">
      <c r="A8" s="6" t="s">
        <v>20</v>
      </c>
      <c r="B8" s="43" t="s">
        <v>113</v>
      </c>
      <c r="C8" s="8" t="s">
        <v>21</v>
      </c>
      <c r="D8" s="7"/>
      <c r="E8" s="7"/>
      <c r="F8" s="7"/>
      <c r="G8" s="7"/>
      <c r="H8" s="8" t="s">
        <v>22</v>
      </c>
    </row>
    <row r="9" spans="1:8" ht="15.75" customHeight="1">
      <c r="A9" s="6" t="s">
        <v>23</v>
      </c>
      <c r="B9" s="43" t="s">
        <v>115</v>
      </c>
      <c r="C9" s="8" t="s">
        <v>24</v>
      </c>
      <c r="D9" s="83"/>
      <c r="E9" s="83"/>
      <c r="F9" s="83"/>
      <c r="G9" s="7"/>
      <c r="H9" s="8" t="s">
        <v>25</v>
      </c>
    </row>
    <row r="10" spans="1:8" ht="15.75" customHeight="1">
      <c r="A10" s="11" t="s">
        <v>116</v>
      </c>
      <c r="B10" s="7" t="s">
        <v>117</v>
      </c>
      <c r="C10" s="8" t="s">
        <v>118</v>
      </c>
      <c r="D10" s="83"/>
      <c r="E10" s="83"/>
      <c r="F10" s="83"/>
      <c r="G10" s="7"/>
      <c r="H10" s="7" t="s">
        <v>119</v>
      </c>
    </row>
    <row r="11" spans="1:8" ht="15.75" customHeight="1">
      <c r="A11" s="11" t="s">
        <v>124</v>
      </c>
      <c r="B11" s="7" t="s">
        <v>125</v>
      </c>
      <c r="C11" s="7"/>
      <c r="D11" s="83">
        <v>7422.36</v>
      </c>
      <c r="E11" s="83">
        <f>D11/12</f>
        <v>618.53</v>
      </c>
      <c r="F11" s="84">
        <v>5.8900000000000001E-2</v>
      </c>
      <c r="G11" s="7"/>
      <c r="H11" s="7" t="s">
        <v>126</v>
      </c>
    </row>
    <row r="12" spans="1:8" ht="15.75" customHeight="1">
      <c r="A12" s="11"/>
      <c r="B12" s="7"/>
      <c r="C12" s="7"/>
      <c r="D12" s="83"/>
      <c r="E12" s="83"/>
      <c r="F12" s="83"/>
      <c r="G12" s="7"/>
      <c r="H12" s="7"/>
    </row>
    <row r="13" spans="1:8" ht="15.75" customHeight="1">
      <c r="A13" s="11"/>
      <c r="B13" s="7"/>
      <c r="C13" s="7"/>
      <c r="D13" s="83"/>
      <c r="E13" s="83"/>
      <c r="F13" s="83"/>
      <c r="G13" s="7"/>
      <c r="H13" s="7"/>
    </row>
    <row r="14" spans="1:8" ht="15.75" customHeight="1">
      <c r="A14" s="11"/>
      <c r="B14" s="7"/>
      <c r="C14" s="7"/>
      <c r="D14" s="83"/>
      <c r="E14" s="83"/>
      <c r="F14" s="83"/>
      <c r="G14" s="7"/>
      <c r="H14" s="7"/>
    </row>
    <row r="15" spans="1:8" ht="15.75" customHeight="1">
      <c r="A15" s="11"/>
      <c r="B15" s="7"/>
      <c r="C15" s="7"/>
      <c r="D15" s="83"/>
      <c r="E15" s="83"/>
      <c r="F15" s="83"/>
      <c r="G15" s="7"/>
      <c r="H15" s="7"/>
    </row>
    <row r="16" spans="1:8" ht="15.75" customHeight="1">
      <c r="A16" s="11"/>
      <c r="B16" s="7"/>
      <c r="C16" s="7"/>
      <c r="D16" s="83"/>
      <c r="E16" s="83"/>
      <c r="F16" s="83"/>
      <c r="G16" s="7"/>
      <c r="H16" s="7"/>
    </row>
    <row r="17" spans="1:8" ht="15.75" customHeight="1">
      <c r="A17" s="11"/>
      <c r="B17" s="7"/>
      <c r="C17" s="7"/>
      <c r="D17" s="83"/>
      <c r="E17" s="83"/>
      <c r="F17" s="83"/>
      <c r="G17" s="7"/>
      <c r="H17" s="7"/>
    </row>
    <row r="18" spans="1:8" ht="15.75" customHeight="1">
      <c r="A18" s="11"/>
      <c r="B18" s="7"/>
      <c r="C18" s="7"/>
      <c r="D18" s="83"/>
      <c r="E18" s="83"/>
      <c r="F18" s="83"/>
      <c r="G18" s="7"/>
      <c r="H18" s="7"/>
    </row>
    <row r="19" spans="1:8" ht="15.75" customHeight="1">
      <c r="A19" s="11"/>
      <c r="B19" s="7"/>
      <c r="C19" s="7"/>
      <c r="D19" s="83"/>
      <c r="E19" s="83"/>
      <c r="F19" s="83"/>
      <c r="G19" s="7"/>
      <c r="H19" s="7"/>
    </row>
    <row r="20" spans="1:8" ht="15.75" customHeight="1">
      <c r="A20" s="11"/>
      <c r="B20" s="7"/>
      <c r="C20" s="7"/>
      <c r="D20" s="83"/>
      <c r="E20" s="83"/>
      <c r="F20" s="83"/>
      <c r="G20" s="7"/>
      <c r="H20" s="7"/>
    </row>
    <row r="21" spans="1:8" ht="15.75" customHeight="1">
      <c r="A21" s="2" t="s">
        <v>26</v>
      </c>
      <c r="B21" s="12"/>
      <c r="C21" s="12"/>
      <c r="D21" s="13"/>
      <c r="E21" s="13"/>
      <c r="F21" s="14"/>
      <c r="G21" s="15"/>
      <c r="H21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F12"/>
  <sheetViews>
    <sheetView workbookViewId="0">
      <selection activeCell="C23" sqref="C23"/>
    </sheetView>
  </sheetViews>
  <sheetFormatPr defaultColWidth="14.42578125" defaultRowHeight="15.75" customHeight="1"/>
  <cols>
    <col min="3" max="3" width="43.85546875" customWidth="1"/>
    <col min="4" max="4" width="24" customWidth="1"/>
    <col min="5" max="5" width="16.7109375" customWidth="1"/>
  </cols>
  <sheetData>
    <row r="2" spans="2:6" ht="15.75" customHeight="1">
      <c r="B2" s="48" t="s">
        <v>1</v>
      </c>
      <c r="C2" s="49"/>
      <c r="D2" s="49"/>
      <c r="E2" s="49"/>
      <c r="F2" s="50"/>
    </row>
    <row r="3" spans="2:6" ht="15.75" customHeight="1">
      <c r="B3" s="16" t="s">
        <v>27</v>
      </c>
      <c r="C3" s="16" t="s">
        <v>28</v>
      </c>
      <c r="D3" s="17" t="s">
        <v>29</v>
      </c>
      <c r="E3" s="16" t="s">
        <v>30</v>
      </c>
      <c r="F3" s="17" t="s">
        <v>31</v>
      </c>
    </row>
    <row r="4" spans="2:6" ht="42.75">
      <c r="B4" s="18">
        <v>1</v>
      </c>
      <c r="C4" s="44" t="s">
        <v>32</v>
      </c>
      <c r="D4" s="18" t="s">
        <v>33</v>
      </c>
      <c r="E4" s="18">
        <v>495</v>
      </c>
      <c r="F4" s="19">
        <v>5940</v>
      </c>
    </row>
    <row r="6" spans="2:6" ht="15">
      <c r="B6" s="48" t="s">
        <v>120</v>
      </c>
      <c r="C6" s="49"/>
      <c r="D6" s="49"/>
      <c r="E6" s="49"/>
      <c r="F6" s="50"/>
    </row>
    <row r="7" spans="2:6" ht="15">
      <c r="B7" s="16" t="s">
        <v>27</v>
      </c>
      <c r="C7" s="16" t="s">
        <v>28</v>
      </c>
      <c r="D7" s="17" t="s">
        <v>121</v>
      </c>
      <c r="E7" s="16" t="s">
        <v>30</v>
      </c>
      <c r="F7" s="17" t="s">
        <v>31</v>
      </c>
    </row>
    <row r="8" spans="2:6" ht="42.75">
      <c r="B8" s="18">
        <v>1</v>
      </c>
      <c r="C8" s="44" t="s">
        <v>32</v>
      </c>
      <c r="D8" s="18">
        <v>12</v>
      </c>
      <c r="E8" s="18">
        <v>584.1</v>
      </c>
      <c r="F8" s="19">
        <f>E8*D8</f>
        <v>7009.2000000000007</v>
      </c>
    </row>
    <row r="9" spans="2:6" ht="14.25">
      <c r="B9" s="20"/>
    </row>
    <row r="10" spans="2:6" ht="15.75" customHeight="1">
      <c r="B10" s="48" t="s">
        <v>127</v>
      </c>
      <c r="C10" s="49"/>
      <c r="D10" s="49"/>
      <c r="E10" s="49"/>
      <c r="F10" s="50"/>
    </row>
    <row r="11" spans="2:6" ht="15.75" customHeight="1">
      <c r="B11" s="16" t="s">
        <v>27</v>
      </c>
      <c r="C11" s="16" t="s">
        <v>28</v>
      </c>
      <c r="D11" s="17" t="s">
        <v>121</v>
      </c>
      <c r="E11" s="16" t="s">
        <v>30</v>
      </c>
      <c r="F11" s="17" t="s">
        <v>31</v>
      </c>
    </row>
    <row r="12" spans="2:6" ht="51.75" customHeight="1">
      <c r="B12" s="18">
        <v>1</v>
      </c>
      <c r="C12" s="44" t="s">
        <v>32</v>
      </c>
      <c r="D12" s="18">
        <v>12</v>
      </c>
      <c r="E12" s="18">
        <v>618.53</v>
      </c>
      <c r="F12" s="19">
        <f>E12*D12</f>
        <v>7422.36</v>
      </c>
    </row>
  </sheetData>
  <mergeCells count="3">
    <mergeCell ref="B2:F2"/>
    <mergeCell ref="B6:F6"/>
    <mergeCell ref="B10:F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B20"/>
  <sheetViews>
    <sheetView topLeftCell="N1" workbookViewId="0">
      <selection activeCell="X18" sqref="X18"/>
    </sheetView>
  </sheetViews>
  <sheetFormatPr defaultColWidth="14.42578125" defaultRowHeight="15.75" customHeight="1"/>
  <cols>
    <col min="4" max="4" width="12" bestFit="1" customWidth="1"/>
    <col min="5" max="5" width="17.85546875" bestFit="1" customWidth="1"/>
    <col min="6" max="6" width="16.28515625" bestFit="1" customWidth="1"/>
    <col min="7" max="7" width="16" bestFit="1" customWidth="1"/>
    <col min="9" max="9" width="16.140625" customWidth="1"/>
    <col min="10" max="10" width="17.85546875" bestFit="1" customWidth="1"/>
    <col min="11" max="11" width="16.28515625" bestFit="1" customWidth="1"/>
    <col min="12" max="12" width="16" bestFit="1" customWidth="1"/>
    <col min="14" max="14" width="16.28515625" bestFit="1" customWidth="1"/>
    <col min="15" max="15" width="17.85546875" bestFit="1" customWidth="1"/>
    <col min="16" max="16" width="16.28515625" bestFit="1" customWidth="1"/>
    <col min="17" max="17" width="16" bestFit="1" customWidth="1"/>
    <col min="19" max="19" width="16.28515625" bestFit="1" customWidth="1"/>
    <col min="20" max="20" width="17.85546875" bestFit="1" customWidth="1"/>
    <col min="24" max="24" width="16.28515625" bestFit="1" customWidth="1"/>
    <col min="26" max="26" width="17.42578125" customWidth="1"/>
  </cols>
  <sheetData>
    <row r="1" spans="1:28" ht="15.75" customHeight="1">
      <c r="A1" s="21"/>
      <c r="B1" s="68" t="s">
        <v>1</v>
      </c>
      <c r="C1" s="49"/>
      <c r="D1" s="50"/>
      <c r="E1" s="63" t="s">
        <v>34</v>
      </c>
      <c r="F1" s="58"/>
      <c r="G1" s="58"/>
      <c r="H1" s="59"/>
      <c r="I1" s="60" t="s">
        <v>35</v>
      </c>
      <c r="J1" s="63" t="s">
        <v>36</v>
      </c>
      <c r="K1" s="58"/>
      <c r="L1" s="58"/>
      <c r="M1" s="59"/>
      <c r="N1" s="60" t="s">
        <v>35</v>
      </c>
      <c r="O1" s="57" t="s">
        <v>114</v>
      </c>
      <c r="P1" s="58"/>
      <c r="Q1" s="58"/>
      <c r="R1" s="59"/>
      <c r="S1" s="60" t="s">
        <v>35</v>
      </c>
      <c r="T1" s="57" t="s">
        <v>122</v>
      </c>
      <c r="U1" s="58"/>
      <c r="V1" s="58"/>
      <c r="W1" s="59"/>
      <c r="X1" s="57" t="s">
        <v>129</v>
      </c>
      <c r="Y1" s="58"/>
      <c r="Z1" s="58"/>
      <c r="AA1" s="59"/>
      <c r="AB1" s="60" t="s">
        <v>35</v>
      </c>
    </row>
    <row r="2" spans="1:28" ht="15.75" customHeight="1">
      <c r="A2" s="21"/>
      <c r="B2" s="68" t="str">
        <f>'Resumo do Contrato'!C4</f>
        <v xml:space="preserve">12/12/2018 a 11/12/2019 </v>
      </c>
      <c r="C2" s="49"/>
      <c r="D2" s="50"/>
      <c r="E2" s="63" t="str">
        <f>'Resumo do Contrato'!C6</f>
        <v>12/12/2019 a 11/12/2020</v>
      </c>
      <c r="F2" s="58"/>
      <c r="G2" s="58"/>
      <c r="H2" s="59"/>
      <c r="I2" s="61"/>
      <c r="J2" s="63" t="str">
        <f>'Resumo do Contrato'!C8</f>
        <v>12/12/2020 a 11/12/2021</v>
      </c>
      <c r="K2" s="58"/>
      <c r="L2" s="58"/>
      <c r="M2" s="59"/>
      <c r="N2" s="61"/>
      <c r="O2" s="63" t="s">
        <v>24</v>
      </c>
      <c r="P2" s="58"/>
      <c r="Q2" s="58"/>
      <c r="R2" s="59"/>
      <c r="S2" s="61"/>
      <c r="T2" s="63" t="s">
        <v>118</v>
      </c>
      <c r="U2" s="58"/>
      <c r="V2" s="58"/>
      <c r="W2" s="59"/>
      <c r="X2" s="63" t="s">
        <v>118</v>
      </c>
      <c r="Y2" s="58"/>
      <c r="Z2" s="58"/>
      <c r="AA2" s="59"/>
      <c r="AB2" s="61"/>
    </row>
    <row r="3" spans="1:28" ht="15.75" customHeight="1">
      <c r="A3" s="21"/>
      <c r="B3" s="72"/>
      <c r="C3" s="49"/>
      <c r="D3" s="50"/>
      <c r="E3" s="64"/>
      <c r="F3" s="65"/>
      <c r="G3" s="65"/>
      <c r="H3" s="66"/>
      <c r="I3" s="61"/>
      <c r="J3" s="64"/>
      <c r="K3" s="65"/>
      <c r="L3" s="65"/>
      <c r="M3" s="66"/>
      <c r="N3" s="61"/>
      <c r="O3" s="64"/>
      <c r="P3" s="65"/>
      <c r="Q3" s="65"/>
      <c r="R3" s="66"/>
      <c r="S3" s="61"/>
      <c r="T3" s="64"/>
      <c r="U3" s="65"/>
      <c r="V3" s="65"/>
      <c r="W3" s="66"/>
      <c r="X3" s="64"/>
      <c r="Y3" s="65"/>
      <c r="Z3" s="65"/>
      <c r="AA3" s="66"/>
      <c r="AB3" s="61"/>
    </row>
    <row r="4" spans="1:28" ht="15.75" customHeight="1">
      <c r="A4" s="22"/>
      <c r="B4" s="73"/>
      <c r="C4" s="23" t="s">
        <v>5</v>
      </c>
      <c r="D4" s="23" t="s">
        <v>4</v>
      </c>
      <c r="E4" s="42" t="s">
        <v>5</v>
      </c>
      <c r="F4" s="42" t="s">
        <v>112</v>
      </c>
      <c r="G4" s="24" t="s">
        <v>39</v>
      </c>
      <c r="H4" s="25" t="s">
        <v>40</v>
      </c>
      <c r="I4" s="62"/>
      <c r="J4" s="42" t="s">
        <v>5</v>
      </c>
      <c r="K4" s="42" t="s">
        <v>112</v>
      </c>
      <c r="L4" s="24" t="s">
        <v>39</v>
      </c>
      <c r="M4" s="25" t="s">
        <v>40</v>
      </c>
      <c r="N4" s="62"/>
      <c r="O4" s="24" t="s">
        <v>37</v>
      </c>
      <c r="P4" s="24" t="s">
        <v>38</v>
      </c>
      <c r="Q4" s="24" t="s">
        <v>39</v>
      </c>
      <c r="R4" s="25" t="s">
        <v>40</v>
      </c>
      <c r="S4" s="62"/>
      <c r="T4" s="24" t="s">
        <v>37</v>
      </c>
      <c r="U4" s="24" t="s">
        <v>38</v>
      </c>
      <c r="V4" s="24" t="s">
        <v>39</v>
      </c>
      <c r="W4" s="25" t="s">
        <v>40</v>
      </c>
      <c r="X4" s="24" t="s">
        <v>37</v>
      </c>
      <c r="Y4" s="24" t="s">
        <v>38</v>
      </c>
      <c r="Z4" s="24" t="s">
        <v>39</v>
      </c>
      <c r="AA4" s="25" t="s">
        <v>40</v>
      </c>
      <c r="AB4" s="62"/>
    </row>
    <row r="5" spans="1:28" ht="15.75" customHeight="1">
      <c r="A5" s="21"/>
      <c r="B5" s="62"/>
      <c r="C5" s="26">
        <v>495</v>
      </c>
      <c r="D5" s="26">
        <v>5940</v>
      </c>
      <c r="E5" s="26">
        <v>495</v>
      </c>
      <c r="F5" s="26">
        <v>5940</v>
      </c>
      <c r="G5" s="27"/>
      <c r="H5" s="28">
        <v>5940</v>
      </c>
      <c r="I5" s="29">
        <f>H5+D5</f>
        <v>11880</v>
      </c>
      <c r="J5" s="26">
        <v>495</v>
      </c>
      <c r="K5" s="26">
        <v>5940</v>
      </c>
      <c r="L5" s="30" t="s">
        <v>41</v>
      </c>
      <c r="M5" s="28">
        <v>5940</v>
      </c>
      <c r="N5" s="29">
        <f>M5+I5</f>
        <v>17820</v>
      </c>
      <c r="O5" s="45">
        <v>584.1</v>
      </c>
      <c r="P5" s="46">
        <v>7009.2</v>
      </c>
      <c r="Q5" s="27"/>
      <c r="R5" s="39" t="s">
        <v>42</v>
      </c>
      <c r="S5" s="47">
        <f>R5+N5</f>
        <v>24829.200000000001</v>
      </c>
      <c r="T5" s="45">
        <v>584.1</v>
      </c>
      <c r="U5" s="46">
        <v>7009.2</v>
      </c>
      <c r="V5" s="30"/>
      <c r="W5" s="39" t="s">
        <v>42</v>
      </c>
      <c r="X5" s="45">
        <v>618.53</v>
      </c>
      <c r="Y5" s="46">
        <f>X5*12</f>
        <v>7422.36</v>
      </c>
      <c r="Z5" s="30"/>
      <c r="AA5" s="39">
        <f>Y5</f>
        <v>7422.36</v>
      </c>
      <c r="AB5" s="47">
        <f>W5+S5+AA5</f>
        <v>39260.76</v>
      </c>
    </row>
    <row r="6" spans="1:28" ht="15.75" customHeight="1">
      <c r="A6" s="21"/>
      <c r="B6" s="67" t="s">
        <v>43</v>
      </c>
      <c r="C6" s="50"/>
      <c r="D6" s="21"/>
      <c r="E6" s="67" t="s">
        <v>43</v>
      </c>
      <c r="F6" s="50"/>
      <c r="G6" s="31"/>
      <c r="H6" s="21"/>
      <c r="I6" s="21"/>
      <c r="J6" s="67" t="s">
        <v>43</v>
      </c>
      <c r="K6" s="50"/>
      <c r="L6" s="31"/>
      <c r="M6" s="21"/>
      <c r="N6" s="21"/>
      <c r="O6" s="67" t="s">
        <v>43</v>
      </c>
      <c r="P6" s="50"/>
      <c r="Q6" s="31"/>
      <c r="R6" s="21"/>
      <c r="S6" s="21"/>
      <c r="T6" s="67" t="s">
        <v>43</v>
      </c>
      <c r="U6" s="50"/>
      <c r="V6" s="31"/>
      <c r="W6" s="22"/>
      <c r="X6" s="22"/>
    </row>
    <row r="7" spans="1:28" ht="15.75" customHeight="1">
      <c r="A7" s="21"/>
      <c r="B7" s="41" t="s">
        <v>44</v>
      </c>
      <c r="C7" s="24" t="s">
        <v>45</v>
      </c>
      <c r="D7" s="33"/>
      <c r="E7" s="41" t="s">
        <v>44</v>
      </c>
      <c r="F7" s="24" t="s">
        <v>46</v>
      </c>
      <c r="G7" s="24" t="s">
        <v>45</v>
      </c>
      <c r="H7" s="34"/>
      <c r="I7" s="21"/>
      <c r="J7" s="32" t="s">
        <v>44</v>
      </c>
      <c r="K7" s="24" t="s">
        <v>46</v>
      </c>
      <c r="L7" s="24" t="s">
        <v>45</v>
      </c>
      <c r="M7" s="34"/>
      <c r="N7" s="21"/>
      <c r="O7" s="32" t="s">
        <v>44</v>
      </c>
      <c r="P7" s="24" t="s">
        <v>46</v>
      </c>
      <c r="Q7" s="24" t="s">
        <v>45</v>
      </c>
      <c r="R7" s="34"/>
      <c r="S7" s="21"/>
      <c r="T7" s="32" t="s">
        <v>44</v>
      </c>
      <c r="U7" s="24" t="s">
        <v>46</v>
      </c>
      <c r="V7" s="24" t="s">
        <v>45</v>
      </c>
      <c r="W7" s="34"/>
      <c r="X7" s="22"/>
    </row>
    <row r="8" spans="1:28" ht="15.75" customHeight="1">
      <c r="A8" s="35" t="s">
        <v>47</v>
      </c>
      <c r="B8" s="69">
        <v>1</v>
      </c>
      <c r="C8" s="74">
        <v>5940</v>
      </c>
      <c r="D8" s="21"/>
      <c r="E8" s="69">
        <v>2</v>
      </c>
      <c r="F8" s="80"/>
      <c r="G8" s="77">
        <f>D5+F5</f>
        <v>11880</v>
      </c>
      <c r="H8" s="21"/>
      <c r="I8" s="21"/>
      <c r="J8" s="37" t="s">
        <v>48</v>
      </c>
      <c r="K8" s="27"/>
      <c r="L8" s="36">
        <f t="shared" ref="L8:L19" si="0">M$5/12</f>
        <v>495</v>
      </c>
      <c r="M8" s="21"/>
      <c r="N8" s="21"/>
      <c r="O8" s="37" t="s">
        <v>49</v>
      </c>
      <c r="P8" s="27"/>
      <c r="Q8" s="38" t="s">
        <v>50</v>
      </c>
      <c r="R8" s="21"/>
      <c r="S8" s="21"/>
      <c r="T8" s="51" t="s">
        <v>123</v>
      </c>
      <c r="U8" s="30"/>
      <c r="V8" s="54">
        <v>7009.2</v>
      </c>
      <c r="W8" s="22"/>
      <c r="X8" s="22"/>
    </row>
    <row r="9" spans="1:28" ht="15.75" customHeight="1">
      <c r="A9" s="35" t="s">
        <v>51</v>
      </c>
      <c r="B9" s="70"/>
      <c r="C9" s="75"/>
      <c r="D9" s="21"/>
      <c r="E9" s="70"/>
      <c r="F9" s="81"/>
      <c r="G9" s="78"/>
      <c r="H9" s="21"/>
      <c r="I9" s="21"/>
      <c r="J9" s="37" t="s">
        <v>52</v>
      </c>
      <c r="K9" s="27"/>
      <c r="L9" s="36">
        <f t="shared" si="0"/>
        <v>495</v>
      </c>
      <c r="M9" s="21"/>
      <c r="N9" s="21"/>
      <c r="O9" s="37" t="s">
        <v>53</v>
      </c>
      <c r="P9" s="27"/>
      <c r="Q9" s="38" t="s">
        <v>50</v>
      </c>
      <c r="R9" s="21"/>
      <c r="S9" s="21"/>
      <c r="T9" s="52"/>
      <c r="U9" s="30"/>
      <c r="V9" s="55"/>
      <c r="W9" s="22"/>
      <c r="X9" s="22"/>
    </row>
    <row r="10" spans="1:28" ht="15.75" customHeight="1">
      <c r="A10" s="35" t="s">
        <v>54</v>
      </c>
      <c r="B10" s="70"/>
      <c r="C10" s="75"/>
      <c r="D10" s="21"/>
      <c r="E10" s="70"/>
      <c r="F10" s="81"/>
      <c r="G10" s="78"/>
      <c r="H10" s="21"/>
      <c r="I10" s="21"/>
      <c r="J10" s="37" t="s">
        <v>55</v>
      </c>
      <c r="K10" s="27"/>
      <c r="L10" s="36">
        <f t="shared" si="0"/>
        <v>495</v>
      </c>
      <c r="M10" s="21"/>
      <c r="N10" s="21"/>
      <c r="O10" s="37" t="s">
        <v>56</v>
      </c>
      <c r="P10" s="27"/>
      <c r="Q10" s="38" t="s">
        <v>50</v>
      </c>
      <c r="R10" s="21"/>
      <c r="S10" s="21"/>
      <c r="T10" s="52"/>
      <c r="U10" s="30"/>
      <c r="V10" s="55"/>
      <c r="W10" s="22"/>
      <c r="X10" s="22"/>
    </row>
    <row r="11" spans="1:28" ht="15.75" customHeight="1">
      <c r="A11" s="35" t="s">
        <v>57</v>
      </c>
      <c r="B11" s="70"/>
      <c r="C11" s="75"/>
      <c r="D11" s="21"/>
      <c r="E11" s="70"/>
      <c r="F11" s="81"/>
      <c r="G11" s="78"/>
      <c r="H11" s="21"/>
      <c r="I11" s="21"/>
      <c r="J11" s="37" t="s">
        <v>58</v>
      </c>
      <c r="K11" s="27"/>
      <c r="L11" s="36">
        <f t="shared" si="0"/>
        <v>495</v>
      </c>
      <c r="M11" s="21"/>
      <c r="N11" s="21"/>
      <c r="O11" s="37" t="s">
        <v>59</v>
      </c>
      <c r="P11" s="27"/>
      <c r="Q11" s="38" t="s">
        <v>50</v>
      </c>
      <c r="R11" s="21"/>
      <c r="S11" s="21"/>
      <c r="T11" s="52"/>
      <c r="U11" s="30"/>
      <c r="V11" s="55"/>
      <c r="W11" s="22"/>
      <c r="X11" s="22"/>
    </row>
    <row r="12" spans="1:28" ht="15.75" customHeight="1">
      <c r="A12" s="35" t="s">
        <v>60</v>
      </c>
      <c r="B12" s="70"/>
      <c r="C12" s="75"/>
      <c r="D12" s="21"/>
      <c r="E12" s="70"/>
      <c r="F12" s="81"/>
      <c r="G12" s="78"/>
      <c r="H12" s="21"/>
      <c r="I12" s="21"/>
      <c r="J12" s="37" t="s">
        <v>61</v>
      </c>
      <c r="K12" s="27"/>
      <c r="L12" s="36">
        <f t="shared" si="0"/>
        <v>495</v>
      </c>
      <c r="M12" s="21"/>
      <c r="N12" s="21"/>
      <c r="O12" s="37" t="s">
        <v>62</v>
      </c>
      <c r="P12" s="27"/>
      <c r="Q12" s="38" t="s">
        <v>50</v>
      </c>
      <c r="R12" s="21"/>
      <c r="S12" s="21"/>
      <c r="T12" s="52"/>
      <c r="U12" s="30"/>
      <c r="V12" s="55"/>
      <c r="W12" s="22"/>
      <c r="X12" s="22"/>
    </row>
    <row r="13" spans="1:28" ht="15.75" customHeight="1">
      <c r="A13" s="35" t="s">
        <v>63</v>
      </c>
      <c r="B13" s="70"/>
      <c r="C13" s="75"/>
      <c r="D13" s="21"/>
      <c r="E13" s="70"/>
      <c r="F13" s="81"/>
      <c r="G13" s="78"/>
      <c r="H13" s="21"/>
      <c r="I13" s="21"/>
      <c r="J13" s="37" t="s">
        <v>64</v>
      </c>
      <c r="K13" s="27"/>
      <c r="L13" s="36">
        <f t="shared" si="0"/>
        <v>495</v>
      </c>
      <c r="M13" s="21"/>
      <c r="N13" s="21"/>
      <c r="O13" s="37" t="s">
        <v>65</v>
      </c>
      <c r="P13" s="27"/>
      <c r="Q13" s="38" t="s">
        <v>50</v>
      </c>
      <c r="R13" s="21"/>
      <c r="S13" s="21"/>
      <c r="T13" s="52"/>
      <c r="U13" s="30"/>
      <c r="V13" s="55"/>
      <c r="W13" s="22"/>
      <c r="X13" s="22"/>
    </row>
    <row r="14" spans="1:28" ht="15.75" customHeight="1">
      <c r="A14" s="35" t="s">
        <v>66</v>
      </c>
      <c r="B14" s="70"/>
      <c r="C14" s="75"/>
      <c r="D14" s="21"/>
      <c r="E14" s="70"/>
      <c r="F14" s="81"/>
      <c r="G14" s="78"/>
      <c r="H14" s="21"/>
      <c r="I14" s="21"/>
      <c r="J14" s="37" t="s">
        <v>67</v>
      </c>
      <c r="K14" s="27"/>
      <c r="L14" s="36">
        <f t="shared" si="0"/>
        <v>495</v>
      </c>
      <c r="M14" s="21"/>
      <c r="N14" s="21"/>
      <c r="O14" s="37" t="s">
        <v>68</v>
      </c>
      <c r="P14" s="27"/>
      <c r="Q14" s="38" t="s">
        <v>50</v>
      </c>
      <c r="R14" s="21"/>
      <c r="S14" s="21"/>
      <c r="T14" s="52"/>
      <c r="U14" s="30"/>
      <c r="V14" s="55"/>
      <c r="W14" s="22"/>
      <c r="X14" s="22"/>
    </row>
    <row r="15" spans="1:28" ht="15.75" customHeight="1">
      <c r="A15" s="35" t="s">
        <v>69</v>
      </c>
      <c r="B15" s="70"/>
      <c r="C15" s="75"/>
      <c r="D15" s="21"/>
      <c r="E15" s="70"/>
      <c r="F15" s="81"/>
      <c r="G15" s="78"/>
      <c r="H15" s="21"/>
      <c r="I15" s="21"/>
      <c r="J15" s="37" t="s">
        <v>70</v>
      </c>
      <c r="K15" s="27"/>
      <c r="L15" s="36">
        <f t="shared" si="0"/>
        <v>495</v>
      </c>
      <c r="M15" s="21"/>
      <c r="N15" s="21"/>
      <c r="O15" s="37" t="s">
        <v>71</v>
      </c>
      <c r="P15" s="27"/>
      <c r="Q15" s="38" t="s">
        <v>50</v>
      </c>
      <c r="R15" s="21"/>
      <c r="S15" s="21"/>
      <c r="T15" s="52"/>
      <c r="U15" s="30"/>
      <c r="V15" s="55"/>
      <c r="W15" s="22"/>
      <c r="X15" s="22"/>
    </row>
    <row r="16" spans="1:28" ht="15.75" customHeight="1">
      <c r="A16" s="35" t="s">
        <v>72</v>
      </c>
      <c r="B16" s="70"/>
      <c r="C16" s="75"/>
      <c r="D16" s="21"/>
      <c r="E16" s="70"/>
      <c r="F16" s="81"/>
      <c r="G16" s="78"/>
      <c r="H16" s="21"/>
      <c r="I16" s="21"/>
      <c r="J16" s="37" t="s">
        <v>73</v>
      </c>
      <c r="K16" s="27"/>
      <c r="L16" s="36">
        <f t="shared" si="0"/>
        <v>495</v>
      </c>
      <c r="M16" s="21"/>
      <c r="N16" s="21"/>
      <c r="O16" s="37" t="s">
        <v>74</v>
      </c>
      <c r="P16" s="27"/>
      <c r="Q16" s="38" t="s">
        <v>50</v>
      </c>
      <c r="R16" s="21"/>
      <c r="S16" s="21"/>
      <c r="T16" s="52"/>
      <c r="U16" s="30"/>
      <c r="V16" s="55"/>
      <c r="W16" s="22"/>
      <c r="X16" s="22"/>
    </row>
    <row r="17" spans="1:24" ht="15.75" customHeight="1">
      <c r="A17" s="35" t="s">
        <v>75</v>
      </c>
      <c r="B17" s="70"/>
      <c r="C17" s="75"/>
      <c r="D17" s="21"/>
      <c r="E17" s="70"/>
      <c r="F17" s="81"/>
      <c r="G17" s="78"/>
      <c r="H17" s="21"/>
      <c r="I17" s="21"/>
      <c r="J17" s="37" t="s">
        <v>76</v>
      </c>
      <c r="K17" s="27"/>
      <c r="L17" s="36">
        <f t="shared" si="0"/>
        <v>495</v>
      </c>
      <c r="M17" s="21"/>
      <c r="N17" s="21"/>
      <c r="O17" s="37" t="s">
        <v>77</v>
      </c>
      <c r="P17" s="27"/>
      <c r="Q17" s="38" t="s">
        <v>50</v>
      </c>
      <c r="R17" s="21"/>
      <c r="S17" s="21"/>
      <c r="T17" s="52"/>
      <c r="U17" s="30"/>
      <c r="V17" s="55"/>
      <c r="W17" s="22"/>
      <c r="X17" s="22"/>
    </row>
    <row r="18" spans="1:24" ht="15.75" customHeight="1">
      <c r="A18" s="35" t="s">
        <v>78</v>
      </c>
      <c r="B18" s="70"/>
      <c r="C18" s="75"/>
      <c r="D18" s="21"/>
      <c r="E18" s="70"/>
      <c r="F18" s="81"/>
      <c r="G18" s="78"/>
      <c r="H18" s="21"/>
      <c r="I18" s="21"/>
      <c r="J18" s="37" t="s">
        <v>79</v>
      </c>
      <c r="K18" s="27"/>
      <c r="L18" s="36">
        <f t="shared" si="0"/>
        <v>495</v>
      </c>
      <c r="M18" s="21"/>
      <c r="N18" s="21"/>
      <c r="O18" s="37" t="s">
        <v>80</v>
      </c>
      <c r="P18" s="27"/>
      <c r="Q18" s="38" t="s">
        <v>50</v>
      </c>
      <c r="R18" s="21"/>
      <c r="S18" s="21"/>
      <c r="T18" s="52"/>
      <c r="U18" s="30"/>
      <c r="V18" s="55"/>
      <c r="W18" s="22"/>
      <c r="X18" s="22"/>
    </row>
    <row r="19" spans="1:24" ht="15.75" customHeight="1">
      <c r="A19" s="35" t="s">
        <v>81</v>
      </c>
      <c r="B19" s="71"/>
      <c r="C19" s="76"/>
      <c r="D19" s="21"/>
      <c r="E19" s="71"/>
      <c r="F19" s="82"/>
      <c r="G19" s="79"/>
      <c r="H19" s="21"/>
      <c r="I19" s="21"/>
      <c r="J19" s="37" t="s">
        <v>82</v>
      </c>
      <c r="K19" s="27"/>
      <c r="L19" s="36">
        <f t="shared" si="0"/>
        <v>495</v>
      </c>
      <c r="M19" s="21"/>
      <c r="N19" s="21"/>
      <c r="O19" s="37" t="s">
        <v>83</v>
      </c>
      <c r="P19" s="27"/>
      <c r="Q19" s="38" t="s">
        <v>50</v>
      </c>
      <c r="R19" s="21"/>
      <c r="S19" s="21"/>
      <c r="T19" s="53"/>
      <c r="U19" s="30"/>
      <c r="V19" s="56"/>
      <c r="W19" s="22"/>
      <c r="X19" s="22"/>
    </row>
    <row r="20" spans="1:24" ht="15.75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37" t="s">
        <v>128</v>
      </c>
      <c r="P20" s="30"/>
      <c r="Q20" s="85">
        <v>618.53</v>
      </c>
      <c r="R20" s="21"/>
      <c r="S20" s="21"/>
      <c r="T20" s="21"/>
      <c r="U20" s="21"/>
    </row>
  </sheetData>
  <mergeCells count="35">
    <mergeCell ref="B8:B19"/>
    <mergeCell ref="E8:E19"/>
    <mergeCell ref="O6:P6"/>
    <mergeCell ref="B3:D3"/>
    <mergeCell ref="E3:H3"/>
    <mergeCell ref="B4:B5"/>
    <mergeCell ref="B6:C6"/>
    <mergeCell ref="E6:F6"/>
    <mergeCell ref="J6:K6"/>
    <mergeCell ref="J3:M3"/>
    <mergeCell ref="C8:C19"/>
    <mergeCell ref="G8:G19"/>
    <mergeCell ref="F8:F19"/>
    <mergeCell ref="O1:R1"/>
    <mergeCell ref="O2:R2"/>
    <mergeCell ref="O3:R3"/>
    <mergeCell ref="S1:S4"/>
    <mergeCell ref="B1:D1"/>
    <mergeCell ref="E1:H1"/>
    <mergeCell ref="I1:I4"/>
    <mergeCell ref="J1:M1"/>
    <mergeCell ref="N1:N4"/>
    <mergeCell ref="J2:M2"/>
    <mergeCell ref="B2:D2"/>
    <mergeCell ref="E2:H2"/>
    <mergeCell ref="T8:T19"/>
    <mergeCell ref="V8:V19"/>
    <mergeCell ref="T1:W1"/>
    <mergeCell ref="AB1:AB4"/>
    <mergeCell ref="T2:W2"/>
    <mergeCell ref="T3:W3"/>
    <mergeCell ref="T6:U6"/>
    <mergeCell ref="X1:AA1"/>
    <mergeCell ref="X2:AA2"/>
    <mergeCell ref="X3:AA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C29"/>
  <sheetViews>
    <sheetView workbookViewId="0">
      <selection activeCell="D25" sqref="D25"/>
    </sheetView>
  </sheetViews>
  <sheetFormatPr defaultColWidth="14.42578125" defaultRowHeight="15.75" customHeight="1"/>
  <cols>
    <col min="2" max="2" width="21.42578125" customWidth="1"/>
  </cols>
  <sheetData>
    <row r="1" spans="1:3" ht="15">
      <c r="A1" s="86" t="s">
        <v>84</v>
      </c>
      <c r="B1" s="86" t="s">
        <v>85</v>
      </c>
      <c r="C1" s="86" t="s">
        <v>86</v>
      </c>
    </row>
    <row r="2" spans="1:3" ht="15">
      <c r="A2" s="86">
        <v>1</v>
      </c>
      <c r="B2" s="87" t="s">
        <v>87</v>
      </c>
      <c r="C2" s="88">
        <f>Cronograma!D5</f>
        <v>5940</v>
      </c>
    </row>
    <row r="3" spans="1:3" ht="15">
      <c r="A3" s="86">
        <v>2</v>
      </c>
      <c r="B3" s="87" t="s">
        <v>17</v>
      </c>
      <c r="C3" s="88">
        <f>Cronograma!H5</f>
        <v>5940</v>
      </c>
    </row>
    <row r="4" spans="1:3" ht="15">
      <c r="A4" s="86">
        <v>3</v>
      </c>
      <c r="B4" s="87" t="s">
        <v>88</v>
      </c>
      <c r="C4" s="40">
        <f>Cronograma!L8</f>
        <v>495</v>
      </c>
    </row>
    <row r="5" spans="1:3" ht="15">
      <c r="A5" s="86">
        <v>4</v>
      </c>
      <c r="B5" s="87" t="s">
        <v>89</v>
      </c>
      <c r="C5" s="40">
        <f>Cronograma!L9</f>
        <v>495</v>
      </c>
    </row>
    <row r="6" spans="1:3" ht="15">
      <c r="A6" s="86">
        <v>5</v>
      </c>
      <c r="B6" s="87" t="s">
        <v>90</v>
      </c>
      <c r="C6" s="40">
        <f>Cronograma!L10</f>
        <v>495</v>
      </c>
    </row>
    <row r="7" spans="1:3" ht="15">
      <c r="A7" s="86">
        <v>6</v>
      </c>
      <c r="B7" s="87" t="s">
        <v>91</v>
      </c>
      <c r="C7" s="40">
        <f>Cronograma!L11</f>
        <v>495</v>
      </c>
    </row>
    <row r="8" spans="1:3" ht="15">
      <c r="A8" s="86">
        <v>7</v>
      </c>
      <c r="B8" s="87" t="s">
        <v>92</v>
      </c>
      <c r="C8" s="40">
        <f>Cronograma!L12</f>
        <v>495</v>
      </c>
    </row>
    <row r="9" spans="1:3" ht="15">
      <c r="A9" s="86">
        <v>8</v>
      </c>
      <c r="B9" s="87" t="s">
        <v>93</v>
      </c>
      <c r="C9" s="40">
        <f>Cronograma!L13</f>
        <v>495</v>
      </c>
    </row>
    <row r="10" spans="1:3" ht="15">
      <c r="A10" s="86">
        <v>9</v>
      </c>
      <c r="B10" s="87" t="s">
        <v>94</v>
      </c>
      <c r="C10" s="40">
        <f>Cronograma!L14</f>
        <v>495</v>
      </c>
    </row>
    <row r="11" spans="1:3" ht="15">
      <c r="A11" s="86">
        <v>10</v>
      </c>
      <c r="B11" s="87" t="s">
        <v>95</v>
      </c>
      <c r="C11" s="40">
        <f>Cronograma!L15</f>
        <v>495</v>
      </c>
    </row>
    <row r="12" spans="1:3" ht="15">
      <c r="A12" s="86">
        <v>11</v>
      </c>
      <c r="B12" s="87" t="s">
        <v>96</v>
      </c>
      <c r="C12" s="40">
        <f>Cronograma!L16</f>
        <v>495</v>
      </c>
    </row>
    <row r="13" spans="1:3" ht="15">
      <c r="A13" s="86">
        <v>12</v>
      </c>
      <c r="B13" s="87" t="s">
        <v>97</v>
      </c>
      <c r="C13" s="40">
        <f>Cronograma!L17</f>
        <v>495</v>
      </c>
    </row>
    <row r="14" spans="1:3" ht="15">
      <c r="A14" s="86">
        <v>13</v>
      </c>
      <c r="B14" s="87" t="s">
        <v>98</v>
      </c>
      <c r="C14" s="40">
        <f>Cronograma!L18</f>
        <v>495</v>
      </c>
    </row>
    <row r="15" spans="1:3" ht="15">
      <c r="A15" s="86">
        <v>14</v>
      </c>
      <c r="B15" s="87" t="s">
        <v>99</v>
      </c>
      <c r="C15" s="40">
        <f>Cronograma!L19</f>
        <v>495</v>
      </c>
    </row>
    <row r="16" spans="1:3" ht="15">
      <c r="A16" s="86">
        <v>15</v>
      </c>
      <c r="B16" s="89" t="s">
        <v>100</v>
      </c>
      <c r="C16" s="40">
        <v>584.1</v>
      </c>
    </row>
    <row r="17" spans="1:3" ht="15.75" customHeight="1">
      <c r="A17" s="86">
        <v>16</v>
      </c>
      <c r="B17" s="89" t="s">
        <v>101</v>
      </c>
      <c r="C17" s="40">
        <v>584.1</v>
      </c>
    </row>
    <row r="18" spans="1:3" ht="15.75" customHeight="1">
      <c r="A18" s="86">
        <v>17</v>
      </c>
      <c r="B18" s="89" t="s">
        <v>102</v>
      </c>
      <c r="C18" s="40">
        <v>584.1</v>
      </c>
    </row>
    <row r="19" spans="1:3" ht="15.75" customHeight="1">
      <c r="A19" s="86">
        <v>18</v>
      </c>
      <c r="B19" s="89" t="s">
        <v>103</v>
      </c>
      <c r="C19" s="40">
        <v>584.1</v>
      </c>
    </row>
    <row r="20" spans="1:3" ht="15.75" customHeight="1">
      <c r="A20" s="86">
        <v>19</v>
      </c>
      <c r="B20" s="89" t="s">
        <v>104</v>
      </c>
      <c r="C20" s="40">
        <v>584.1</v>
      </c>
    </row>
    <row r="21" spans="1:3" ht="15.75" customHeight="1">
      <c r="A21" s="86">
        <v>20</v>
      </c>
      <c r="B21" s="89" t="s">
        <v>105</v>
      </c>
      <c r="C21" s="40">
        <v>584.1</v>
      </c>
    </row>
    <row r="22" spans="1:3" ht="15.75" customHeight="1">
      <c r="A22" s="86">
        <v>21</v>
      </c>
      <c r="B22" s="89" t="s">
        <v>106</v>
      </c>
      <c r="C22" s="40">
        <v>584.1</v>
      </c>
    </row>
    <row r="23" spans="1:3" ht="15.75" customHeight="1">
      <c r="A23" s="86">
        <v>22</v>
      </c>
      <c r="B23" s="89" t="s">
        <v>107</v>
      </c>
      <c r="C23" s="40">
        <v>584.1</v>
      </c>
    </row>
    <row r="24" spans="1:3" ht="15.75" customHeight="1">
      <c r="A24" s="86">
        <v>23</v>
      </c>
      <c r="B24" s="89" t="s">
        <v>108</v>
      </c>
      <c r="C24" s="40">
        <v>584.1</v>
      </c>
    </row>
    <row r="25" spans="1:3" ht="15.75" customHeight="1">
      <c r="A25" s="86">
        <v>24</v>
      </c>
      <c r="B25" s="89" t="s">
        <v>109</v>
      </c>
      <c r="C25" s="40">
        <v>584.1</v>
      </c>
    </row>
    <row r="26" spans="1:3" ht="15.75" customHeight="1">
      <c r="A26" s="86">
        <v>25</v>
      </c>
      <c r="B26" s="89" t="s">
        <v>110</v>
      </c>
      <c r="C26" s="40">
        <v>584.1</v>
      </c>
    </row>
    <row r="27" spans="1:3" ht="15.75" customHeight="1">
      <c r="A27" s="86">
        <v>26</v>
      </c>
      <c r="B27" s="89" t="s">
        <v>111</v>
      </c>
      <c r="C27" s="40">
        <v>584.1</v>
      </c>
    </row>
    <row r="28" spans="1:3" ht="15.75" customHeight="1">
      <c r="A28" s="86">
        <v>27</v>
      </c>
      <c r="B28" s="89" t="s">
        <v>111</v>
      </c>
      <c r="C28" s="40">
        <v>618.53</v>
      </c>
    </row>
    <row r="29" spans="1:3" ht="15.75" customHeight="1">
      <c r="A29" s="90"/>
      <c r="B29" s="90"/>
      <c r="C29" s="91">
        <f>SUM(C2:C28)</f>
        <v>25447.729999999981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Resumo do Contrato</vt:lpstr>
      <vt:lpstr>Resumo por item</vt:lpstr>
      <vt:lpstr>Cronograma</vt:lpstr>
      <vt:lpstr>Cronogramas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Barbosa Carvalho Teixeira</dc:creator>
  <cp:lastModifiedBy>Thiago Henrique Oliveira Silva</cp:lastModifiedBy>
  <dcterms:created xsi:type="dcterms:W3CDTF">2022-11-09T16:38:18Z</dcterms:created>
  <dcterms:modified xsi:type="dcterms:W3CDTF">2023-03-06T13:25:35Z</dcterms:modified>
</cp:coreProperties>
</file>