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61D96A41-CF3F-4CDB-B127-195850A23356}" xr6:coauthVersionLast="36" xr6:coauthVersionMax="36" xr10:uidLastSave="{00000000-0000-0000-0000-000000000000}"/>
  <bookViews>
    <workbookView xWindow="0" yWindow="0" windowWidth="15360" windowHeight="813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C9" i="3" l="1"/>
  <c r="D9" i="3" s="1"/>
  <c r="F8" i="4"/>
  <c r="G6" i="4"/>
  <c r="G8" i="4" s="1"/>
  <c r="G5" i="4"/>
  <c r="C12" i="3" l="1"/>
  <c r="C13" i="3" l="1"/>
  <c r="B2" i="4" l="1"/>
  <c r="J139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<sst xmlns="http://schemas.openxmlformats.org/spreadsheetml/2006/main" count="30" uniqueCount="28">
  <si>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</si>
  <si>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</si>
  <si>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</si>
  <si>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</si>
  <si>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</si>
  <si>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</si>
  <si>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</si>
  <si>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</si>
  <si>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</si>
  <si>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</si>
  <si>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</si>
  <si>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</si>
  <si>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</si>
  <si>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</si>
  <si>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</si>
  <si>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</si>
  <si>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</si>
  <si>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</si>
  <si>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</si>
  <si>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</si>
  <si>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</si>
  <si>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Contratação de serviço de fornecimento de tronco SIP para interligação com o PABX do IFMG campus Governador Valadares com o intuito de fazer e receber ligações. As ligações devem ser ilimitadas de fixo para fixo, e de fixo para móvel, sem custo adicional ao valor da mensalidade. Deve haver portabilidade de pelo menos 1 (um) dos números fixos utilizados atualmente pelo IFMG campus Governador Valadares, que será prestado nas condições estabelecidas no Termo de Referência, anexos à Dispensa de Licitação nº 657/2022</t>
  </si>
  <si>
    <t>CONTRATO 19.2023</t>
  </si>
  <si>
    <t>03/04/2023 A 02/04/2024</t>
  </si>
  <si>
    <t>23212.000457/2023-29</t>
  </si>
  <si>
    <t>Estimativa de peças de reposição e componentes diversos</t>
  </si>
  <si>
    <t>Estimativa de Serviços de Instalação e Desinstalação de ar condicionado e Serviços de instalação de conjuntos de filtragem.</t>
  </si>
  <si>
    <t>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</si>
</sst>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8" fontId="9" fillId="0" borderId="1" xfId="0" applyNumberFormat="1" applyFont="1" applyBorder="1" applyAlignment="1"/>
    <xf numFmtId="8" fontId="0" fillId="0" borderId="5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3"/>
  <sheetViews>
    <sheetView showGridLines="0" workbookViewId="0">
      <selection activeCell="E8" sqref="E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22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1"/>
      <c r="J3" s="61"/>
    </row>
    <row r="4" spans="2:10" x14ac:dyDescent="0.25">
      <c r="B4" s="22" t="s">
        <v>3</v>
      </c>
      <c r="C4" s="19"/>
      <c r="D4" s="23" t="s">
        <v>23</v>
      </c>
      <c r="E4" s="19">
        <v>120800</v>
      </c>
      <c r="F4" s="20"/>
      <c r="G4" s="21"/>
      <c r="H4" s="23" t="s">
        <v>24</v>
      </c>
      <c r="I4" s="5"/>
    </row>
    <row r="5" spans="2:10" x14ac:dyDescent="0.25">
      <c r="B5" s="45"/>
      <c r="C5" s="19"/>
      <c r="D5" s="23"/>
      <c r="E5" s="19"/>
      <c r="F5" s="20"/>
      <c r="G5" s="21"/>
      <c r="H5" s="23"/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5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62" t="s">
        <v>8</v>
      </c>
      <c r="C27" s="63"/>
      <c r="D27" s="64"/>
      <c r="E27" s="26">
        <f>SUM(E4:E26)</f>
        <v>120800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39"/>
  <sheetViews>
    <sheetView showGridLines="0" zoomScale="110" zoomScaleNormal="110" workbookViewId="0">
      <selection activeCell="C24" sqref="C24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8" x14ac:dyDescent="0.25">
      <c r="B2" s="65" t="str">
        <f>'Resumo do Contrato'!B3</f>
        <v>CONTRATO 19.2023</v>
      </c>
      <c r="C2" s="65"/>
      <c r="D2" s="65"/>
      <c r="E2" s="65"/>
      <c r="F2" s="65"/>
      <c r="G2" s="65"/>
    </row>
    <row r="3" spans="2:8" x14ac:dyDescent="0.25">
      <c r="B3" s="44" t="s">
        <v>10</v>
      </c>
      <c r="C3" s="44" t="s">
        <v>20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8" x14ac:dyDescent="0.25">
      <c r="B4" s="56">
        <v>1</v>
      </c>
      <c r="C4" s="58" t="s">
        <v>25</v>
      </c>
      <c r="D4" s="59" t="s">
        <v>16</v>
      </c>
      <c r="E4" s="59">
        <v>1</v>
      </c>
      <c r="F4" s="60">
        <v>25000</v>
      </c>
      <c r="G4" s="60">
        <v>25000</v>
      </c>
    </row>
    <row r="5" spans="2:8" ht="45" x14ac:dyDescent="0.25">
      <c r="B5" s="57">
        <v>2</v>
      </c>
      <c r="C5" s="58" t="s">
        <v>26</v>
      </c>
      <c r="D5" s="59" t="s">
        <v>27</v>
      </c>
      <c r="E5" s="59">
        <v>10</v>
      </c>
      <c r="F5" s="60">
        <v>2500</v>
      </c>
      <c r="G5" s="60">
        <f>F5*E5</f>
        <v>25000</v>
      </c>
    </row>
    <row r="6" spans="2:8" ht="150" x14ac:dyDescent="0.25">
      <c r="B6" s="57">
        <v>3</v>
      </c>
      <c r="C6" s="58" t="s">
        <v>21</v>
      </c>
      <c r="D6" s="59" t="s">
        <v>16</v>
      </c>
      <c r="E6" s="59">
        <v>12</v>
      </c>
      <c r="F6" s="60">
        <v>5900</v>
      </c>
      <c r="G6" s="60">
        <f>F6*E6</f>
        <v>70800</v>
      </c>
    </row>
    <row r="7" spans="2:8" x14ac:dyDescent="0.25">
      <c r="B7" s="48"/>
      <c r="C7" s="52"/>
      <c r="D7" s="49"/>
      <c r="E7" s="49"/>
      <c r="F7" s="50"/>
      <c r="G7" s="50"/>
    </row>
    <row r="8" spans="2:8" x14ac:dyDescent="0.25">
      <c r="B8" s="69" t="s">
        <v>11</v>
      </c>
      <c r="C8" s="70"/>
      <c r="D8" s="70"/>
      <c r="E8" s="71"/>
      <c r="F8" s="72">
        <f>G8/12</f>
        <v>10066.666666666666</v>
      </c>
      <c r="G8" s="51">
        <f>SUM(G4:G7)</f>
        <v>120800</v>
      </c>
    </row>
    <row r="9" spans="2:8" x14ac:dyDescent="0.25">
      <c r="G9" s="43"/>
    </row>
    <row r="10" spans="2:8" x14ac:dyDescent="0.25">
      <c r="C10" s="43"/>
      <c r="H10"/>
    </row>
    <row r="11" spans="2:8" x14ac:dyDescent="0.25">
      <c r="C11" s="43"/>
      <c r="H11"/>
    </row>
    <row r="139" spans="10:10" x14ac:dyDescent="0.25">
      <c r="J139" s="43">
        <f>SUM(J108:J138)</f>
        <v>0</v>
      </c>
    </row>
  </sheetData>
  <mergeCells count="2">
    <mergeCell ref="B2:G2"/>
    <mergeCell ref="B8:E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3"/>
  <sheetViews>
    <sheetView showGridLines="0" tabSelected="1" zoomScale="85" zoomScaleNormal="85" workbookViewId="0">
      <selection activeCell="D15" sqref="D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9.140625" style="33" customWidth="1"/>
    <col min="6" max="16384" width="9.140625" style="33"/>
  </cols>
  <sheetData>
    <row r="1" spans="2:4" s="46" customFormat="1" x14ac:dyDescent="0.25"/>
    <row r="2" spans="2:4" s="46" customFormat="1" x14ac:dyDescent="0.25"/>
    <row r="3" spans="2:4" s="47" customFormat="1" x14ac:dyDescent="0.25"/>
    <row r="4" spans="2:4" s="47" customFormat="1" x14ac:dyDescent="0.25"/>
    <row r="5" spans="2:4" s="34" customFormat="1" x14ac:dyDescent="0.25">
      <c r="B5" s="65" t="str">
        <f>'Resumo do Contrato'!B3</f>
        <v>CONTRATO 19.2023</v>
      </c>
      <c r="C5" s="65"/>
      <c r="D5" s="65"/>
    </row>
    <row r="6" spans="2:4" s="34" customFormat="1" x14ac:dyDescent="0.25">
      <c r="B6" s="67" t="str">
        <f>'Resumo do Contrato'!D4</f>
        <v>03/04/2023 A 02/04/2024</v>
      </c>
      <c r="C6" s="67"/>
      <c r="D6" s="67"/>
    </row>
    <row r="7" spans="2:4" s="34" customFormat="1" x14ac:dyDescent="0.25">
      <c r="B7" s="65"/>
      <c r="C7" s="65"/>
      <c r="D7" s="65"/>
    </row>
    <row r="8" spans="2:4" s="35" customFormat="1" x14ac:dyDescent="0.25">
      <c r="B8" s="68"/>
      <c r="C8" s="36" t="s">
        <v>5</v>
      </c>
      <c r="D8" s="36" t="s">
        <v>0</v>
      </c>
    </row>
    <row r="9" spans="2:4" s="34" customFormat="1" x14ac:dyDescent="0.25">
      <c r="B9" s="68"/>
      <c r="C9" s="73">
        <f>'Resumo por item'!F8</f>
        <v>10066.666666666666</v>
      </c>
      <c r="D9" s="53">
        <f>C9*12</f>
        <v>120800</v>
      </c>
    </row>
    <row r="10" spans="2:4" s="34" customFormat="1" x14ac:dyDescent="0.25">
      <c r="B10" s="66" t="s">
        <v>9</v>
      </c>
      <c r="C10" s="66"/>
      <c r="D10" s="37"/>
    </row>
    <row r="11" spans="2:4" s="38" customFormat="1" x14ac:dyDescent="0.25">
      <c r="B11" s="41" t="s">
        <v>18</v>
      </c>
      <c r="C11" s="39" t="s">
        <v>19</v>
      </c>
      <c r="D11" s="40"/>
    </row>
    <row r="12" spans="2:4" s="34" customFormat="1" x14ac:dyDescent="0.25">
      <c r="B12" s="42" t="s">
        <v>17</v>
      </c>
      <c r="C12" s="54">
        <f>D9</f>
        <v>120800</v>
      </c>
    </row>
    <row r="13" spans="2:4" x14ac:dyDescent="0.25">
      <c r="C13" s="55">
        <f>SUM(C12:C12)</f>
        <v>120800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2023-03-30T12:02:35Z</dcterms:modified>
</cp:coreProperties>
</file>