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RIM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W9" i="3" l="1"/>
  <c r="R9" i="3" l="1"/>
  <c r="M9" i="3"/>
  <c r="G13" i="3" l="1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G9" i="3"/>
  <c r="G12" i="3" s="1"/>
  <c r="AF9" i="3"/>
  <c r="AA9" i="3"/>
  <c r="Z12" i="3" s="1"/>
  <c r="Q9" i="3"/>
  <c r="P12" i="3" s="1"/>
  <c r="K12" i="3"/>
  <c r="B2" i="4"/>
  <c r="AA12" i="3" l="1"/>
  <c r="G7" i="4"/>
  <c r="N9" i="3" l="1"/>
  <c r="S9" i="3" s="1"/>
  <c r="J115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<sst xmlns="http://schemas.openxmlformats.org/spreadsheetml/2006/main" count="160" uniqueCount="106">
  <si>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</si>
  <si>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</si>
  <si>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</si>
  <si>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</si>
  <si>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</si>
  <si>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</si>
  <si>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</si>
  <si>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</si>
  <si>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</si>
  <si>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</si>
  <si>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</si>
  <si>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</si>
  <si>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</si>
  <si>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</si>
  <si>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</si>
  <si>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</si>
  <si>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</si>
  <si>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</si>
  <si>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</si>
  <si>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</si>
  <si>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</si>
  <si>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</si>
  <si>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</si>
  <si>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</si>
  <si>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</si>
  <si>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</si>
  <si>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</si>
  <si>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</si>
  <si>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</si>
  <si>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25/2019/RER/BAR</t>
  </si>
  <si>
    <t>ADITIVO 01/2020</t>
  </si>
  <si>
    <t>20/05/2019 A 19/05/2020</t>
  </si>
  <si>
    <t>20/05/2020 A 19/05/2021</t>
  </si>
  <si>
    <t>Serv. De manutenção</t>
  </si>
  <si>
    <t>horas</t>
  </si>
  <si>
    <t>Peças e Acessórios</t>
  </si>
  <si>
    <t>Taxa de adminsitração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</si>
  <si>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</si>
  <si>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</si>
  <si>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</si>
  <si>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</si>
  <si>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</si>
  <si>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</si>
  <si>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</si>
  <si>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</si>
  <si>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</si>
  <si>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</si>
  <si>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</si>
  <si>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</si>
  <si>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</si>
  <si>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</si>
  <si>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</si>
  <si>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</si>
  <si>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</si>
  <si>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</si>
  <si>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</si>
  <si>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</si>
  <si>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01/2020 - PRORROGAÇÃO</t>
  </si>
  <si>
    <t xml:space="preserve">ADITIVO </t>
  </si>
  <si>
    <t>ADITIVO 02/2021</t>
  </si>
  <si>
    <t>20/05/2021 a 19/05/2022</t>
  </si>
  <si>
    <t>23209.000869/2020-75</t>
  </si>
  <si>
    <t>23209.001272/2021-29</t>
  </si>
  <si>
    <t>20/05/2020 A 19/05/2020</t>
  </si>
  <si>
    <t>25º</t>
  </si>
  <si>
    <t xml:space="preserve">26º </t>
  </si>
  <si>
    <t xml:space="preserve">27º </t>
  </si>
  <si>
    <t xml:space="preserve">28º </t>
  </si>
  <si>
    <t xml:space="preserve">29º </t>
  </si>
  <si>
    <t xml:space="preserve">30º </t>
  </si>
  <si>
    <t xml:space="preserve">31º </t>
  </si>
  <si>
    <t xml:space="preserve">32º </t>
  </si>
  <si>
    <t xml:space="preserve">33º </t>
  </si>
  <si>
    <t xml:space="preserve">34º </t>
  </si>
  <si>
    <t xml:space="preserve">35º </t>
  </si>
  <si>
    <t xml:space="preserve">36º </t>
  </si>
  <si>
    <t>ADITIVO 03/2022</t>
  </si>
  <si>
    <t>20/05/2022 a 19/05/2023</t>
  </si>
  <si>
    <t>23209.001722/2022-64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</si>
  <si>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</si>
  <si>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</si>
  <si>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</si>
  <si>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</si>
  <si>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</si>
  <si>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</si>
  <si>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</si>
  <si>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</si>
  <si>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</si>
  <si>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</si>
  <si>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</si>
  <si>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</si>
  <si>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 xml:space="preserve">ADITIVO 02/2021 </t>
  </si>
  <si>
    <t>ADITIVO 04/2023</t>
  </si>
  <si>
    <t>20/05/2023 a 19/05/2024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</si>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</sst>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9" sqref="H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31</v>
      </c>
      <c r="E4" s="19">
        <v>276521.49</v>
      </c>
      <c r="F4" s="20"/>
      <c r="G4" s="21"/>
      <c r="H4" s="23"/>
      <c r="I4" s="5"/>
    </row>
    <row r="5" spans="2:10" x14ac:dyDescent="0.25">
      <c r="B5" s="76" t="s">
        <v>30</v>
      </c>
      <c r="C5" s="19"/>
      <c r="D5" s="23" t="s">
        <v>32</v>
      </c>
      <c r="E5" s="19"/>
      <c r="F5" s="20"/>
      <c r="G5" s="21"/>
      <c r="H5" s="23" t="s">
        <v>61</v>
      </c>
      <c r="I5" s="5"/>
    </row>
    <row r="6" spans="2:10" x14ac:dyDescent="0.25">
      <c r="B6" s="76" t="s">
        <v>59</v>
      </c>
      <c r="C6" s="19"/>
      <c r="D6" s="23" t="s">
        <v>60</v>
      </c>
      <c r="E6" s="19"/>
      <c r="F6" s="20"/>
      <c r="G6" s="21"/>
      <c r="H6" s="23" t="s">
        <v>62</v>
      </c>
      <c r="I6" s="5"/>
    </row>
    <row r="7" spans="2:10" x14ac:dyDescent="0.25">
      <c r="B7" s="22" t="s">
        <v>76</v>
      </c>
      <c r="C7" s="19"/>
      <c r="D7" s="23" t="s">
        <v>77</v>
      </c>
      <c r="E7" s="19"/>
      <c r="F7" s="20"/>
      <c r="G7" s="21"/>
      <c r="H7" s="23" t="s">
        <v>78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276521.49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6"/>
  <sheetViews>
    <sheetView showGridLines="0" zoomScale="110" zoomScaleNormal="110" workbookViewId="0">
      <selection activeCell="I7" sqref="I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25/2019/RER/BAR</v>
      </c>
      <c r="C2" s="86"/>
      <c r="D2" s="86"/>
      <c r="E2" s="86"/>
      <c r="F2" s="86"/>
      <c r="G2" s="86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25</v>
      </c>
      <c r="C4" s="60" t="s">
        <v>33</v>
      </c>
      <c r="D4" s="60" t="s">
        <v>34</v>
      </c>
      <c r="E4" s="60">
        <v>840</v>
      </c>
      <c r="F4" s="61">
        <v>117.67</v>
      </c>
      <c r="G4" s="61">
        <v>98842.8</v>
      </c>
    </row>
    <row r="5" spans="2:9" x14ac:dyDescent="0.25">
      <c r="B5" s="60">
        <v>26</v>
      </c>
      <c r="C5" s="60" t="s">
        <v>35</v>
      </c>
      <c r="D5" s="60"/>
      <c r="E5" s="60"/>
      <c r="F5" s="61"/>
      <c r="G5" s="61">
        <v>200000</v>
      </c>
    </row>
    <row r="6" spans="2:9" x14ac:dyDescent="0.25">
      <c r="B6" s="60">
        <v>27</v>
      </c>
      <c r="C6" s="60" t="s">
        <v>36</v>
      </c>
      <c r="D6" s="60"/>
      <c r="E6" s="60"/>
      <c r="F6" s="61"/>
      <c r="G6" s="61">
        <v>0.01</v>
      </c>
    </row>
    <row r="7" spans="2:9" x14ac:dyDescent="0.25">
      <c r="B7" s="87" t="s">
        <v>16</v>
      </c>
      <c r="C7" s="87"/>
      <c r="D7" s="87"/>
      <c r="E7" s="87"/>
      <c r="F7" s="87"/>
      <c r="G7" s="62">
        <f>SUM(G4:G6)</f>
        <v>298842.81</v>
      </c>
    </row>
    <row r="10" spans="2:9" x14ac:dyDescent="0.25">
      <c r="B10" s="86"/>
      <c r="C10" s="86"/>
      <c r="D10" s="86"/>
      <c r="E10" s="86"/>
      <c r="F10" s="86"/>
      <c r="G10" s="86"/>
      <c r="H10" s="69"/>
      <c r="I10" s="70"/>
    </row>
    <row r="11" spans="2:9" x14ac:dyDescent="0.25">
      <c r="B11" s="59"/>
      <c r="C11" s="59"/>
      <c r="D11" s="59"/>
      <c r="E11" s="59"/>
      <c r="F11" s="59"/>
      <c r="G11" s="59"/>
      <c r="H11" s="61"/>
      <c r="I11" s="60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74"/>
      <c r="C14" s="74"/>
      <c r="D14" s="74"/>
      <c r="E14" s="74"/>
      <c r="F14" s="75"/>
      <c r="G14" s="75"/>
      <c r="H14" s="75"/>
      <c r="I14" s="75"/>
    </row>
    <row r="15" spans="2:9" x14ac:dyDescent="0.25">
      <c r="B15" s="59"/>
      <c r="C15" s="59"/>
      <c r="D15" s="59"/>
      <c r="E15" s="59"/>
      <c r="F15" s="59"/>
      <c r="G15" s="59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74"/>
      <c r="C18" s="74"/>
      <c r="D18" s="74"/>
      <c r="E18" s="74"/>
      <c r="F18" s="75"/>
      <c r="G18" s="75"/>
      <c r="H18" s="75"/>
      <c r="I18" s="75"/>
    </row>
    <row r="19" spans="2:9" x14ac:dyDescent="0.25">
      <c r="B19" s="59"/>
      <c r="C19" s="59"/>
      <c r="D19" s="59"/>
      <c r="E19" s="59"/>
      <c r="F19" s="59"/>
      <c r="G19" s="59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59"/>
      <c r="C23" s="59"/>
      <c r="D23" s="59"/>
      <c r="E23" s="59"/>
      <c r="F23" s="59"/>
      <c r="G23" s="59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59"/>
      <c r="C27" s="59"/>
      <c r="D27" s="59"/>
      <c r="E27" s="59"/>
      <c r="F27" s="59"/>
      <c r="G27" s="59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59"/>
      <c r="C31" s="59"/>
      <c r="D31" s="59"/>
      <c r="E31" s="59"/>
      <c r="F31" s="59"/>
      <c r="G31" s="59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59"/>
      <c r="C35" s="59"/>
      <c r="D35" s="59"/>
      <c r="E35" s="59"/>
      <c r="F35" s="59"/>
      <c r="G35" s="59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74"/>
      <c r="C38" s="74"/>
      <c r="D38" s="74"/>
      <c r="E38" s="74"/>
      <c r="F38" s="75"/>
      <c r="G38" s="75"/>
      <c r="H38" s="75"/>
      <c r="I38" s="75"/>
    </row>
    <row r="39" spans="2:9" x14ac:dyDescent="0.25">
      <c r="B39" s="59"/>
      <c r="C39" s="59"/>
      <c r="D39" s="59"/>
      <c r="E39" s="59"/>
      <c r="F39" s="59"/>
      <c r="G39" s="59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87"/>
      <c r="C43" s="87"/>
      <c r="D43" s="87"/>
      <c r="E43" s="87"/>
      <c r="F43" s="87"/>
      <c r="G43" s="62"/>
      <c r="H43" s="62"/>
      <c r="I43" s="62"/>
    </row>
    <row r="44" spans="2:9" x14ac:dyDescent="0.25">
      <c r="G44" s="58"/>
    </row>
    <row r="46" spans="2:9" x14ac:dyDescent="0.25">
      <c r="B46" s="86"/>
      <c r="C46" s="86"/>
      <c r="D46" s="86"/>
      <c r="E46" s="86"/>
      <c r="F46" s="86"/>
      <c r="G46" s="86"/>
      <c r="H46" s="69"/>
      <c r="I46" s="70"/>
    </row>
    <row r="47" spans="2:9" x14ac:dyDescent="0.25">
      <c r="B47" s="63"/>
      <c r="C47" s="63"/>
      <c r="D47" s="63"/>
      <c r="E47" s="63"/>
      <c r="F47" s="63"/>
      <c r="G47" s="63"/>
      <c r="H47" s="61"/>
      <c r="I47" s="60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74"/>
      <c r="C50" s="74"/>
      <c r="D50" s="74"/>
      <c r="E50" s="74"/>
      <c r="F50" s="75"/>
      <c r="G50" s="75"/>
      <c r="H50" s="75"/>
      <c r="I50" s="75"/>
    </row>
    <row r="51" spans="2:9" x14ac:dyDescent="0.25">
      <c r="B51" s="63"/>
      <c r="C51" s="63"/>
      <c r="D51" s="63"/>
      <c r="E51" s="63"/>
      <c r="F51" s="63"/>
      <c r="G51" s="63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74"/>
      <c r="C54" s="74"/>
      <c r="D54" s="74"/>
      <c r="E54" s="74"/>
      <c r="F54" s="75"/>
      <c r="G54" s="75"/>
      <c r="H54" s="75"/>
      <c r="I54" s="75"/>
    </row>
    <row r="55" spans="2:9" x14ac:dyDescent="0.25">
      <c r="B55" s="63"/>
      <c r="C55" s="63"/>
      <c r="D55" s="63"/>
      <c r="E55" s="63"/>
      <c r="F55" s="63"/>
      <c r="G55" s="63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74"/>
      <c r="C58" s="74"/>
      <c r="D58" s="74"/>
      <c r="E58" s="74"/>
      <c r="F58" s="75"/>
      <c r="G58" s="75"/>
      <c r="H58" s="75"/>
      <c r="I58" s="75"/>
    </row>
    <row r="59" spans="2:9" x14ac:dyDescent="0.25">
      <c r="B59" s="63"/>
      <c r="C59" s="63"/>
      <c r="D59" s="63"/>
      <c r="E59" s="63"/>
      <c r="F59" s="63"/>
      <c r="G59" s="63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74"/>
      <c r="C62" s="74"/>
      <c r="D62" s="74"/>
      <c r="E62" s="74"/>
      <c r="F62" s="75"/>
      <c r="G62" s="75"/>
      <c r="H62" s="75"/>
      <c r="I62" s="75"/>
    </row>
    <row r="63" spans="2:9" x14ac:dyDescent="0.25">
      <c r="B63" s="63"/>
      <c r="C63" s="63"/>
      <c r="D63" s="63"/>
      <c r="E63" s="63"/>
      <c r="F63" s="63"/>
      <c r="G63" s="63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63"/>
      <c r="C67" s="63"/>
      <c r="D67" s="63"/>
      <c r="E67" s="63"/>
      <c r="F67" s="63"/>
      <c r="G67" s="63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63"/>
      <c r="C71" s="63"/>
      <c r="D71" s="63"/>
      <c r="E71" s="63"/>
      <c r="F71" s="63"/>
      <c r="G71" s="63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74"/>
      <c r="C74" s="74"/>
      <c r="D74" s="74"/>
      <c r="E74" s="74"/>
      <c r="F74" s="75"/>
      <c r="G74" s="75"/>
      <c r="H74" s="75"/>
      <c r="I74" s="75"/>
    </row>
    <row r="75" spans="2:9" x14ac:dyDescent="0.25">
      <c r="B75" s="63"/>
      <c r="C75" s="63"/>
      <c r="D75" s="63"/>
      <c r="E75" s="63"/>
      <c r="F75" s="63"/>
      <c r="G75" s="63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87"/>
      <c r="C79" s="87"/>
      <c r="D79" s="87"/>
      <c r="E79" s="87"/>
      <c r="F79" s="87"/>
      <c r="G79" s="62"/>
      <c r="H79" s="62"/>
      <c r="I79" s="62"/>
    </row>
    <row r="80" spans="2:9" x14ac:dyDescent="0.25">
      <c r="B80" s="66"/>
      <c r="C80" s="66"/>
      <c r="D80" s="66"/>
      <c r="E80" s="66"/>
      <c r="F80" s="66"/>
      <c r="G80" s="67"/>
    </row>
    <row r="82" spans="2:9" x14ac:dyDescent="0.25">
      <c r="B82" s="86"/>
      <c r="C82" s="86"/>
      <c r="D82" s="86"/>
      <c r="E82" s="86"/>
      <c r="F82" s="86"/>
      <c r="G82" s="86"/>
      <c r="H82" s="69"/>
      <c r="I82" s="70"/>
    </row>
    <row r="83" spans="2:9" x14ac:dyDescent="0.25">
      <c r="B83" s="63"/>
      <c r="C83" s="63"/>
      <c r="D83" s="63"/>
      <c r="E83" s="63"/>
      <c r="F83" s="63"/>
      <c r="G83" s="63"/>
      <c r="H83" s="71"/>
      <c r="I83" s="72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4"/>
      <c r="C85" s="74"/>
      <c r="D85" s="74"/>
      <c r="E85" s="74"/>
      <c r="F85" s="75"/>
      <c r="G85" s="75"/>
      <c r="H85" s="75"/>
      <c r="I85" s="75"/>
    </row>
    <row r="86" spans="2:9" x14ac:dyDescent="0.25">
      <c r="B86" s="72"/>
      <c r="C86" s="72"/>
      <c r="D86" s="72"/>
      <c r="E86" s="72"/>
      <c r="F86" s="71"/>
      <c r="G86" s="71"/>
      <c r="H86" s="71"/>
      <c r="I86" s="71"/>
    </row>
    <row r="87" spans="2:9" x14ac:dyDescent="0.25">
      <c r="B87" s="73"/>
      <c r="C87" s="73"/>
      <c r="D87" s="73"/>
      <c r="E87" s="73"/>
      <c r="F87" s="73"/>
      <c r="G87" s="73"/>
      <c r="H87" s="71"/>
      <c r="I87" s="71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4"/>
      <c r="C89" s="74"/>
      <c r="D89" s="74"/>
      <c r="E89" s="74"/>
      <c r="F89" s="75"/>
      <c r="G89" s="75"/>
      <c r="H89" s="75"/>
      <c r="I89" s="75"/>
    </row>
    <row r="90" spans="2:9" x14ac:dyDescent="0.25">
      <c r="B90" s="72"/>
      <c r="C90" s="72"/>
      <c r="D90" s="72"/>
      <c r="E90" s="72"/>
      <c r="F90" s="71"/>
      <c r="G90" s="71"/>
      <c r="H90" s="71"/>
      <c r="I90" s="71"/>
    </row>
    <row r="91" spans="2:9" x14ac:dyDescent="0.25">
      <c r="B91" s="73"/>
      <c r="C91" s="73"/>
      <c r="D91" s="73"/>
      <c r="E91" s="73"/>
      <c r="F91" s="73"/>
      <c r="G91" s="73"/>
      <c r="H91" s="71"/>
      <c r="I91" s="71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4"/>
      <c r="C93" s="74"/>
      <c r="D93" s="74"/>
      <c r="E93" s="74"/>
      <c r="F93" s="75"/>
      <c r="G93" s="75"/>
      <c r="H93" s="75"/>
      <c r="I93" s="75"/>
    </row>
    <row r="94" spans="2:9" x14ac:dyDescent="0.25">
      <c r="B94" s="72"/>
      <c r="C94" s="72"/>
      <c r="D94" s="72"/>
      <c r="E94" s="72"/>
      <c r="F94" s="71"/>
      <c r="G94" s="71"/>
      <c r="H94" s="71"/>
      <c r="I94" s="71"/>
    </row>
    <row r="95" spans="2:9" x14ac:dyDescent="0.25">
      <c r="B95" s="73"/>
      <c r="C95" s="73"/>
      <c r="D95" s="73"/>
      <c r="E95" s="73"/>
      <c r="F95" s="73"/>
      <c r="G95" s="73"/>
      <c r="H95" s="71"/>
      <c r="I95" s="71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4"/>
      <c r="C97" s="74"/>
      <c r="D97" s="74"/>
      <c r="E97" s="74"/>
      <c r="F97" s="75"/>
      <c r="G97" s="75"/>
      <c r="H97" s="75"/>
      <c r="I97" s="75"/>
    </row>
    <row r="98" spans="2:9" x14ac:dyDescent="0.25">
      <c r="B98" s="72"/>
      <c r="C98" s="72"/>
      <c r="D98" s="72"/>
      <c r="E98" s="72"/>
      <c r="F98" s="71"/>
      <c r="G98" s="71"/>
      <c r="H98" s="71"/>
      <c r="I98" s="71"/>
    </row>
    <row r="99" spans="2:9" x14ac:dyDescent="0.25">
      <c r="B99" s="73"/>
      <c r="C99" s="73"/>
      <c r="D99" s="73"/>
      <c r="E99" s="73"/>
      <c r="F99" s="73"/>
      <c r="G99" s="73"/>
      <c r="H99" s="71"/>
      <c r="I99" s="71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4"/>
      <c r="C101" s="74"/>
      <c r="D101" s="74"/>
      <c r="E101" s="74"/>
      <c r="F101" s="75"/>
      <c r="G101" s="75"/>
      <c r="H101" s="75"/>
      <c r="I101" s="75"/>
    </row>
    <row r="102" spans="2:9" x14ac:dyDescent="0.25">
      <c r="B102" s="72"/>
      <c r="C102" s="72"/>
      <c r="D102" s="72"/>
      <c r="E102" s="72"/>
      <c r="F102" s="71"/>
      <c r="G102" s="71"/>
      <c r="H102" s="71"/>
      <c r="I102" s="71"/>
    </row>
    <row r="103" spans="2:9" x14ac:dyDescent="0.25">
      <c r="B103" s="73"/>
      <c r="C103" s="73"/>
      <c r="D103" s="73"/>
      <c r="E103" s="73"/>
      <c r="F103" s="73"/>
      <c r="G103" s="73"/>
      <c r="H103" s="71"/>
      <c r="I103" s="71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4"/>
      <c r="C105" s="74"/>
      <c r="D105" s="74"/>
      <c r="E105" s="74"/>
      <c r="F105" s="75"/>
      <c r="G105" s="75"/>
      <c r="H105" s="75"/>
      <c r="I105" s="75"/>
    </row>
    <row r="106" spans="2:9" x14ac:dyDescent="0.25">
      <c r="B106" s="72"/>
      <c r="C106" s="72"/>
      <c r="D106" s="72"/>
      <c r="E106" s="72"/>
      <c r="F106" s="71"/>
      <c r="G106" s="71"/>
      <c r="H106" s="71"/>
      <c r="I106" s="71"/>
    </row>
    <row r="107" spans="2:9" x14ac:dyDescent="0.25">
      <c r="B107" s="73"/>
      <c r="C107" s="73"/>
      <c r="D107" s="73"/>
      <c r="E107" s="73"/>
      <c r="F107" s="73"/>
      <c r="G107" s="73"/>
      <c r="H107" s="71"/>
      <c r="I107" s="71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4"/>
      <c r="C109" s="74"/>
      <c r="D109" s="74"/>
      <c r="E109" s="74"/>
      <c r="F109" s="75"/>
      <c r="G109" s="75"/>
      <c r="H109" s="75"/>
      <c r="I109" s="75"/>
    </row>
    <row r="110" spans="2:9" x14ac:dyDescent="0.25">
      <c r="B110" s="72"/>
      <c r="C110" s="72"/>
      <c r="D110" s="72"/>
      <c r="E110" s="72"/>
      <c r="F110" s="71"/>
      <c r="G110" s="71"/>
      <c r="H110" s="71"/>
      <c r="I110" s="71"/>
    </row>
    <row r="111" spans="2:9" x14ac:dyDescent="0.25">
      <c r="B111" s="73"/>
      <c r="C111" s="73"/>
      <c r="D111" s="73"/>
      <c r="E111" s="73"/>
      <c r="F111" s="73"/>
      <c r="G111" s="73"/>
      <c r="H111" s="71"/>
      <c r="I111" s="71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4"/>
      <c r="C113" s="74"/>
      <c r="D113" s="74"/>
      <c r="E113" s="74"/>
      <c r="F113" s="75"/>
      <c r="G113" s="75"/>
      <c r="H113" s="75"/>
      <c r="I113" s="75"/>
    </row>
    <row r="114" spans="2:10" x14ac:dyDescent="0.25">
      <c r="B114" s="72"/>
      <c r="C114" s="72"/>
      <c r="D114" s="72"/>
      <c r="E114" s="72"/>
      <c r="F114" s="71"/>
      <c r="G114" s="71"/>
      <c r="H114" s="71"/>
      <c r="I114" s="71"/>
    </row>
    <row r="115" spans="2:10" x14ac:dyDescent="0.25">
      <c r="B115" s="87"/>
      <c r="C115" s="87"/>
      <c r="D115" s="87"/>
      <c r="E115" s="87"/>
      <c r="F115" s="87"/>
      <c r="G115" s="62"/>
      <c r="H115" s="68"/>
      <c r="I115" s="68"/>
      <c r="J115" s="58">
        <f>SUM(J84:J114)</f>
        <v>0</v>
      </c>
    </row>
    <row r="116" spans="2:10" x14ac:dyDescent="0.25">
      <c r="G116" s="58"/>
    </row>
  </sheetData>
  <mergeCells count="8">
    <mergeCell ref="B2:G2"/>
    <mergeCell ref="B82:G82"/>
    <mergeCell ref="B115:F115"/>
    <mergeCell ref="B7:F7"/>
    <mergeCell ref="B10:G10"/>
    <mergeCell ref="B43:F43"/>
    <mergeCell ref="B46:G46"/>
    <mergeCell ref="B79:F7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N1" workbookViewId="0">
      <selection activeCell="W10" sqref="W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25/2019/RER/BAR</v>
      </c>
      <c r="C5" s="86"/>
      <c r="D5" s="86"/>
      <c r="E5" s="91" t="s">
        <v>57</v>
      </c>
      <c r="F5" s="91"/>
      <c r="G5" s="91"/>
      <c r="H5" s="91"/>
      <c r="I5" s="89" t="s">
        <v>6</v>
      </c>
      <c r="J5" s="91" t="s">
        <v>91</v>
      </c>
      <c r="K5" s="91"/>
      <c r="L5" s="91"/>
      <c r="M5" s="91"/>
      <c r="N5" s="89" t="s">
        <v>6</v>
      </c>
      <c r="O5" s="91" t="s">
        <v>76</v>
      </c>
      <c r="P5" s="91"/>
      <c r="Q5" s="91"/>
      <c r="R5" s="91"/>
      <c r="S5" s="89" t="s">
        <v>6</v>
      </c>
      <c r="T5" s="91" t="s">
        <v>92</v>
      </c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 t="s">
        <v>58</v>
      </c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20/05/2019 A 19/05/2020</v>
      </c>
      <c r="C6" s="90"/>
      <c r="D6" s="90"/>
      <c r="E6" s="91" t="s">
        <v>63</v>
      </c>
      <c r="F6" s="91"/>
      <c r="G6" s="91"/>
      <c r="H6" s="91"/>
      <c r="I6" s="89"/>
      <c r="J6" s="91" t="s">
        <v>60</v>
      </c>
      <c r="K6" s="91"/>
      <c r="L6" s="91"/>
      <c r="M6" s="91"/>
      <c r="N6" s="89"/>
      <c r="O6" s="91" t="s">
        <v>77</v>
      </c>
      <c r="P6" s="91"/>
      <c r="Q6" s="91"/>
      <c r="R6" s="91"/>
      <c r="S6" s="89"/>
      <c r="T6" s="91" t="s">
        <v>93</v>
      </c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 t="s">
        <v>11</v>
      </c>
      <c r="U8" s="37" t="s">
        <v>12</v>
      </c>
      <c r="V8" s="37" t="s">
        <v>22</v>
      </c>
      <c r="W8" s="38" t="s">
        <v>5</v>
      </c>
      <c r="X8" s="89"/>
      <c r="Y8" s="37" t="s">
        <v>11</v>
      </c>
      <c r="Z8" s="37" t="s">
        <v>12</v>
      </c>
      <c r="AA8" s="37" t="s">
        <v>22</v>
      </c>
      <c r="AB8" s="38" t="s">
        <v>5</v>
      </c>
      <c r="AC8" s="89"/>
      <c r="AD8" s="37" t="s">
        <v>11</v>
      </c>
      <c r="AE8" s="37" t="s">
        <v>12</v>
      </c>
      <c r="AF8" s="37" t="s">
        <v>22</v>
      </c>
      <c r="AG8" s="38" t="s">
        <v>5</v>
      </c>
      <c r="AH8" s="89"/>
    </row>
    <row r="9" spans="2:34" s="35" customFormat="1" x14ac:dyDescent="0.25">
      <c r="B9" s="92"/>
      <c r="C9" s="39"/>
      <c r="D9" s="40">
        <v>298842.81</v>
      </c>
      <c r="E9" s="40"/>
      <c r="F9" s="40">
        <v>298842.81</v>
      </c>
      <c r="G9" s="40">
        <f>F9-D9</f>
        <v>0</v>
      </c>
      <c r="H9" s="41">
        <v>298842.81</v>
      </c>
      <c r="I9" s="42">
        <f>H9+D9</f>
        <v>597685.62</v>
      </c>
      <c r="J9" s="40"/>
      <c r="K9" s="40"/>
      <c r="L9" s="40"/>
      <c r="M9" s="41">
        <f>H9</f>
        <v>298842.81</v>
      </c>
      <c r="N9" s="42">
        <f>M9+I9</f>
        <v>896528.42999999993</v>
      </c>
      <c r="O9" s="40"/>
      <c r="P9" s="40"/>
      <c r="Q9" s="40">
        <f>P9-K9</f>
        <v>0</v>
      </c>
      <c r="R9" s="41">
        <f>H9</f>
        <v>298842.81</v>
      </c>
      <c r="S9" s="42">
        <f>R9+N9</f>
        <v>1195371.24</v>
      </c>
      <c r="T9" s="40"/>
      <c r="U9" s="40"/>
      <c r="V9" s="40">
        <f>U9-P9</f>
        <v>0</v>
      </c>
      <c r="W9" s="41">
        <f>SUM(V12:V23)</f>
        <v>298842.72000000003</v>
      </c>
      <c r="X9" s="42">
        <f>W9+S9</f>
        <v>1494213.96</v>
      </c>
      <c r="Y9" s="40"/>
      <c r="Z9" s="40"/>
      <c r="AA9" s="40">
        <f>Z9-U9</f>
        <v>0</v>
      </c>
      <c r="AB9" s="41"/>
      <c r="AC9" s="42">
        <f>AB9+X9</f>
        <v>1494213.96</v>
      </c>
      <c r="AD9" s="40"/>
      <c r="AE9" s="40"/>
      <c r="AF9" s="40">
        <f>AE9-Z9</f>
        <v>0</v>
      </c>
      <c r="AG9" s="41"/>
      <c r="AH9" s="42">
        <f>AG9+AC9</f>
        <v>1494213.96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24903.56</v>
      </c>
      <c r="E12" s="52" t="s">
        <v>45</v>
      </c>
      <c r="F12" s="55"/>
      <c r="G12" s="55">
        <f>F12+C12</f>
        <v>24903.56</v>
      </c>
      <c r="H12" s="56"/>
      <c r="I12" s="45"/>
      <c r="J12" s="52" t="s">
        <v>64</v>
      </c>
      <c r="K12" s="55">
        <f>(L9/360)*148</f>
        <v>0</v>
      </c>
      <c r="L12" s="55">
        <v>24903.56</v>
      </c>
      <c r="M12" s="56"/>
      <c r="N12" s="45"/>
      <c r="O12" s="52" t="s">
        <v>79</v>
      </c>
      <c r="P12" s="55">
        <f>(Q9/360)*148</f>
        <v>0</v>
      </c>
      <c r="Q12" s="55">
        <v>24903.56</v>
      </c>
      <c r="R12" s="56"/>
      <c r="S12" s="45"/>
      <c r="T12" s="52" t="s">
        <v>94</v>
      </c>
      <c r="U12" s="55">
        <f>V9</f>
        <v>0</v>
      </c>
      <c r="V12" s="55">
        <v>24903.56</v>
      </c>
      <c r="W12" s="56"/>
      <c r="X12" s="45"/>
      <c r="Y12" s="52" t="s">
        <v>25</v>
      </c>
      <c r="Z12" s="55">
        <f>(AA9/365)*269</f>
        <v>0</v>
      </c>
      <c r="AA12" s="55">
        <f>Z12+V12</f>
        <v>24903.56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24903.56</v>
      </c>
      <c r="E13" s="52" t="s">
        <v>46</v>
      </c>
      <c r="F13" s="55"/>
      <c r="G13" s="55">
        <f t="shared" ref="G13:G23" si="0">F13+C13</f>
        <v>24903.56</v>
      </c>
      <c r="H13" s="77"/>
      <c r="I13" s="45"/>
      <c r="J13" s="54" t="s">
        <v>65</v>
      </c>
      <c r="K13" s="55"/>
      <c r="L13" s="55">
        <v>24903.56</v>
      </c>
      <c r="M13" s="77"/>
      <c r="N13" s="45"/>
      <c r="O13" s="52" t="s">
        <v>80</v>
      </c>
      <c r="P13" s="55"/>
      <c r="Q13" s="55">
        <v>24903.56</v>
      </c>
      <c r="R13" s="77"/>
      <c r="S13" s="45"/>
      <c r="T13" s="54" t="s">
        <v>95</v>
      </c>
      <c r="U13" s="55"/>
      <c r="V13" s="55">
        <v>24903.56</v>
      </c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24903.56</v>
      </c>
      <c r="E14" s="52" t="s">
        <v>47</v>
      </c>
      <c r="F14" s="55"/>
      <c r="G14" s="55">
        <f t="shared" si="0"/>
        <v>24903.56</v>
      </c>
      <c r="H14" s="77"/>
      <c r="I14" s="45"/>
      <c r="J14" s="54" t="s">
        <v>66</v>
      </c>
      <c r="K14" s="55"/>
      <c r="L14" s="55">
        <v>24903.56</v>
      </c>
      <c r="M14" s="77"/>
      <c r="N14" s="45"/>
      <c r="O14" s="52" t="s">
        <v>81</v>
      </c>
      <c r="P14" s="55"/>
      <c r="Q14" s="55">
        <v>24903.56</v>
      </c>
      <c r="R14" s="77"/>
      <c r="S14" s="45"/>
      <c r="T14" s="54" t="s">
        <v>96</v>
      </c>
      <c r="U14" s="55"/>
      <c r="V14" s="55">
        <v>24903.56</v>
      </c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24903.56</v>
      </c>
      <c r="E15" s="52" t="s">
        <v>48</v>
      </c>
      <c r="F15" s="55"/>
      <c r="G15" s="55">
        <f t="shared" si="0"/>
        <v>24903.56</v>
      </c>
      <c r="H15" s="56"/>
      <c r="I15" s="45"/>
      <c r="J15" s="54" t="s">
        <v>67</v>
      </c>
      <c r="K15" s="55"/>
      <c r="L15" s="55">
        <v>24903.56</v>
      </c>
      <c r="M15" s="56"/>
      <c r="N15" s="45"/>
      <c r="O15" s="52" t="s">
        <v>82</v>
      </c>
      <c r="P15" s="55"/>
      <c r="Q15" s="55">
        <v>24903.56</v>
      </c>
      <c r="R15" s="56"/>
      <c r="S15" s="45"/>
      <c r="T15" s="54" t="s">
        <v>97</v>
      </c>
      <c r="U15" s="55"/>
      <c r="V15" s="55">
        <v>24903.56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24903.56</v>
      </c>
      <c r="E16" s="52" t="s">
        <v>49</v>
      </c>
      <c r="F16" s="55"/>
      <c r="G16" s="55">
        <f t="shared" si="0"/>
        <v>24903.56</v>
      </c>
      <c r="H16" s="56"/>
      <c r="I16" s="45"/>
      <c r="J16" s="54" t="s">
        <v>68</v>
      </c>
      <c r="K16" s="55"/>
      <c r="L16" s="55">
        <v>24903.56</v>
      </c>
      <c r="M16" s="56"/>
      <c r="N16" s="45"/>
      <c r="O16" s="52" t="s">
        <v>83</v>
      </c>
      <c r="P16" s="55"/>
      <c r="Q16" s="55">
        <v>24903.56</v>
      </c>
      <c r="R16" s="56"/>
      <c r="S16" s="45"/>
      <c r="T16" s="54" t="s">
        <v>98</v>
      </c>
      <c r="U16" s="55"/>
      <c r="V16" s="55">
        <v>24903.56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24903.56</v>
      </c>
      <c r="E17" s="52" t="s">
        <v>50</v>
      </c>
      <c r="F17" s="55"/>
      <c r="G17" s="55">
        <f t="shared" si="0"/>
        <v>24903.56</v>
      </c>
      <c r="H17" s="56"/>
      <c r="I17" s="45"/>
      <c r="J17" s="54" t="s">
        <v>69</v>
      </c>
      <c r="K17" s="55"/>
      <c r="L17" s="55">
        <v>24903.56</v>
      </c>
      <c r="M17" s="56"/>
      <c r="N17" s="45"/>
      <c r="O17" s="52" t="s">
        <v>84</v>
      </c>
      <c r="P17" s="55"/>
      <c r="Q17" s="55">
        <v>24903.56</v>
      </c>
      <c r="R17" s="56"/>
      <c r="S17" s="45"/>
      <c r="T17" s="54" t="s">
        <v>99</v>
      </c>
      <c r="U17" s="55"/>
      <c r="V17" s="55">
        <v>24903.56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24903.56</v>
      </c>
      <c r="E18" s="52" t="s">
        <v>51</v>
      </c>
      <c r="F18" s="55"/>
      <c r="G18" s="55">
        <f t="shared" si="0"/>
        <v>24903.56</v>
      </c>
      <c r="H18" s="56"/>
      <c r="I18" s="45"/>
      <c r="J18" s="54" t="s">
        <v>70</v>
      </c>
      <c r="K18" s="55"/>
      <c r="L18" s="55">
        <v>24903.56</v>
      </c>
      <c r="M18" s="56"/>
      <c r="N18" s="45"/>
      <c r="O18" s="52" t="s">
        <v>85</v>
      </c>
      <c r="P18" s="55"/>
      <c r="Q18" s="55">
        <v>24903.56</v>
      </c>
      <c r="R18" s="56"/>
      <c r="S18" s="45"/>
      <c r="T18" s="54" t="s">
        <v>100</v>
      </c>
      <c r="U18" s="55"/>
      <c r="V18" s="55">
        <v>24903.56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24903.56</v>
      </c>
      <c r="E19" s="52" t="s">
        <v>52</v>
      </c>
      <c r="F19" s="55"/>
      <c r="G19" s="55">
        <f t="shared" si="0"/>
        <v>24903.56</v>
      </c>
      <c r="H19" s="56"/>
      <c r="I19" s="45"/>
      <c r="J19" s="54" t="s">
        <v>71</v>
      </c>
      <c r="K19" s="55"/>
      <c r="L19" s="55">
        <v>24903.56</v>
      </c>
      <c r="M19" s="56"/>
      <c r="N19" s="45"/>
      <c r="O19" s="52" t="s">
        <v>86</v>
      </c>
      <c r="P19" s="55"/>
      <c r="Q19" s="55">
        <v>24903.56</v>
      </c>
      <c r="R19" s="56"/>
      <c r="S19" s="45"/>
      <c r="T19" s="54" t="s">
        <v>101</v>
      </c>
      <c r="U19" s="55"/>
      <c r="V19" s="55">
        <v>24903.56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24903.56</v>
      </c>
      <c r="E20" s="52" t="s">
        <v>53</v>
      </c>
      <c r="F20" s="55"/>
      <c r="G20" s="55">
        <f t="shared" si="0"/>
        <v>24903.56</v>
      </c>
      <c r="H20" s="56"/>
      <c r="I20" s="45"/>
      <c r="J20" s="54" t="s">
        <v>72</v>
      </c>
      <c r="K20" s="55"/>
      <c r="L20" s="55">
        <v>24903.56</v>
      </c>
      <c r="M20" s="56"/>
      <c r="N20" s="45"/>
      <c r="O20" s="52" t="s">
        <v>87</v>
      </c>
      <c r="P20" s="55"/>
      <c r="Q20" s="55">
        <v>24903.56</v>
      </c>
      <c r="R20" s="56"/>
      <c r="S20" s="45"/>
      <c r="T20" s="54" t="s">
        <v>102</v>
      </c>
      <c r="U20" s="55"/>
      <c r="V20" s="55">
        <v>24903.56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24903.56</v>
      </c>
      <c r="E21" s="52" t="s">
        <v>54</v>
      </c>
      <c r="F21" s="55"/>
      <c r="G21" s="55">
        <f t="shared" si="0"/>
        <v>24903.56</v>
      </c>
      <c r="H21" s="56"/>
      <c r="I21" s="45"/>
      <c r="J21" s="54" t="s">
        <v>73</v>
      </c>
      <c r="K21" s="55"/>
      <c r="L21" s="55">
        <v>24903.56</v>
      </c>
      <c r="M21" s="56"/>
      <c r="N21" s="45"/>
      <c r="O21" s="52" t="s">
        <v>88</v>
      </c>
      <c r="P21" s="55"/>
      <c r="Q21" s="55">
        <v>24903.56</v>
      </c>
      <c r="R21" s="56"/>
      <c r="S21" s="45"/>
      <c r="T21" s="54" t="s">
        <v>103</v>
      </c>
      <c r="U21" s="55"/>
      <c r="V21" s="55">
        <v>24903.56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24903.56</v>
      </c>
      <c r="E22" s="52" t="s">
        <v>55</v>
      </c>
      <c r="F22" s="55"/>
      <c r="G22" s="55">
        <f t="shared" si="0"/>
        <v>24903.56</v>
      </c>
      <c r="H22" s="56"/>
      <c r="I22" s="45"/>
      <c r="J22" s="54" t="s">
        <v>74</v>
      </c>
      <c r="K22" s="55"/>
      <c r="L22" s="55">
        <v>24903.56</v>
      </c>
      <c r="M22" s="56"/>
      <c r="N22" s="45"/>
      <c r="O22" s="52" t="s">
        <v>89</v>
      </c>
      <c r="P22" s="55"/>
      <c r="Q22" s="55">
        <v>24903.56</v>
      </c>
      <c r="R22" s="56"/>
      <c r="S22" s="45"/>
      <c r="T22" s="54" t="s">
        <v>104</v>
      </c>
      <c r="U22" s="55"/>
      <c r="V22" s="55">
        <v>24903.56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24903.56</v>
      </c>
      <c r="E23" s="52" t="s">
        <v>56</v>
      </c>
      <c r="F23" s="55"/>
      <c r="G23" s="55">
        <f t="shared" si="0"/>
        <v>24903.56</v>
      </c>
      <c r="H23" s="56"/>
      <c r="I23" s="45"/>
      <c r="J23" s="54" t="s">
        <v>75</v>
      </c>
      <c r="K23" s="55"/>
      <c r="L23" s="55">
        <v>24903.56</v>
      </c>
      <c r="M23" s="56"/>
      <c r="N23" s="45"/>
      <c r="O23" s="52" t="s">
        <v>90</v>
      </c>
      <c r="P23" s="55"/>
      <c r="Q23" s="55">
        <v>24903.56</v>
      </c>
      <c r="R23" s="56"/>
      <c r="S23" s="45"/>
      <c r="T23" s="54" t="s">
        <v>105</v>
      </c>
      <c r="U23" s="55"/>
      <c r="V23" s="55">
        <v>24903.56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81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2023-03-31T13:07:14Z</dcterms:modified>
</cp:coreProperties>
</file>