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V39" i="1" l="1"/>
  <c r="R36" i="1" l="1"/>
  <c r="S36" i="1"/>
  <c r="S35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4" i="1"/>
  <c r="R35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4" i="1"/>
  <c r="L4" i="1" l="1"/>
  <c r="K4" i="1"/>
  <c r="K32" i="1" l="1"/>
  <c r="K17" i="1" l="1"/>
  <c r="K18" i="1"/>
  <c r="K22" i="1"/>
  <c r="L17" i="1" l="1"/>
  <c r="L18" i="1"/>
  <c r="L22" i="1"/>
  <c r="L32" i="1"/>
  <c r="L34" i="1"/>
  <c r="J4" i="1"/>
  <c r="J5" i="1"/>
  <c r="K5" i="1" s="1"/>
  <c r="J6" i="1"/>
  <c r="K6" i="1" s="1"/>
  <c r="L6" i="1" s="1"/>
  <c r="J7" i="1"/>
  <c r="K7" i="1" s="1"/>
  <c r="L7" i="1" s="1"/>
  <c r="J8" i="1"/>
  <c r="K8" i="1" s="1"/>
  <c r="L8" i="1" s="1"/>
  <c r="J9" i="1"/>
  <c r="K9" i="1" s="1"/>
  <c r="L9" i="1" s="1"/>
  <c r="J10" i="1"/>
  <c r="K10" i="1" s="1"/>
  <c r="L10" i="1" s="1"/>
  <c r="J11" i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J16" i="1"/>
  <c r="J19" i="1"/>
  <c r="K19" i="1" s="1"/>
  <c r="L19" i="1" s="1"/>
  <c r="J20" i="1"/>
  <c r="K20" i="1" s="1"/>
  <c r="L20" i="1" s="1"/>
  <c r="J21" i="1"/>
  <c r="K21" i="1" s="1"/>
  <c r="L21" i="1" s="1"/>
  <c r="J23" i="1"/>
  <c r="K23" i="1" s="1"/>
  <c r="L23" i="1" s="1"/>
  <c r="J24" i="1"/>
  <c r="K24" i="1" s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 s="1"/>
  <c r="L28" i="1" s="1"/>
  <c r="J29" i="1"/>
  <c r="K29" i="1" s="1"/>
  <c r="L29" i="1" s="1"/>
  <c r="J30" i="1"/>
  <c r="K30" i="1" s="1"/>
  <c r="L30" i="1" s="1"/>
  <c r="J31" i="1"/>
  <c r="K31" i="1" s="1"/>
  <c r="L31" i="1" s="1"/>
  <c r="J33" i="1"/>
  <c r="L33" i="1" s="1"/>
  <c r="J34" i="1"/>
  <c r="L5" i="1" l="1"/>
  <c r="K16" i="1"/>
  <c r="L16" i="1" s="1"/>
  <c r="K35" i="1" l="1"/>
  <c r="L35" i="1"/>
  <c r="L36" i="1" s="1"/>
</calcChain>
</file>

<file path=xl/sharedStrings.xml><?xml version="1.0" encoding="utf-8"?>
<sst xmlns="http://schemas.openxmlformats.org/spreadsheetml/2006/main" count="110" uniqueCount="47">
  <si>
    <t>Item</t>
  </si>
  <si>
    <t>Descrição do Cargo</t>
  </si>
  <si>
    <t>Nº Postos</t>
  </si>
  <si>
    <t>Valor Unitário R$</t>
  </si>
  <si>
    <t xml:space="preserve">Valor Mensal R$ </t>
  </si>
  <si>
    <t>Valor Anual R$</t>
  </si>
  <si>
    <t>Auxiliar de cozinha</t>
  </si>
  <si>
    <t>Cozinhador de Alimentos</t>
  </si>
  <si>
    <t>Cozinheiro</t>
  </si>
  <si>
    <t>Supervisor de cozinha</t>
  </si>
  <si>
    <t>Vigia</t>
  </si>
  <si>
    <t>Faxineiro (Adc Not)</t>
  </si>
  <si>
    <t>Faxineiro (Insalubridade)</t>
  </si>
  <si>
    <t>Faxineiro</t>
  </si>
  <si>
    <t>Técnico de apoio ao usuário de informática com acúmulo de função em recursos audiovisuais (88h mensais)</t>
  </si>
  <si>
    <t>Auxiliar administrativo</t>
  </si>
  <si>
    <t>Almoxarife/Almoxarifado</t>
  </si>
  <si>
    <t>Almoxarife/Patrimônio</t>
  </si>
  <si>
    <t>Encarregado</t>
  </si>
  <si>
    <t>Motorista de ônibus rodoviário</t>
  </si>
  <si>
    <t>Motorista – Categoria C</t>
  </si>
  <si>
    <t>Porteiro Diurno</t>
  </si>
  <si>
    <t>Porteiro Noturno</t>
  </si>
  <si>
    <t>Tratorista Agrícola</t>
  </si>
  <si>
    <t>Vaqueiro</t>
  </si>
  <si>
    <t>Oficial de serviços gerais</t>
  </si>
  <si>
    <t>Capineiro/ Trabalhador Volante na agricultura/Agropecuária</t>
  </si>
  <si>
    <t>Marceneiro</t>
  </si>
  <si>
    <t>Pedreiro</t>
  </si>
  <si>
    <t>Diárias</t>
  </si>
  <si>
    <t>Motorista - Horas Extras</t>
  </si>
  <si>
    <t>Motorista – Adicional Noturno</t>
  </si>
  <si>
    <t>VALOR MENSAL E ANUAL</t>
  </si>
  <si>
    <t>Capineiro/ Trabalhador Volante na agricultura/Agropecuária com acúmulo de função de tratorista (44h mensais)</t>
  </si>
  <si>
    <t>Oficial de serviços gerais com acúmulo de função de serralheiro (44h mensais)</t>
  </si>
  <si>
    <t>Contrato inicial</t>
  </si>
  <si>
    <t>Operador de instalações de captação, tratamento e distribuição de água, com acúmulo de função de bombeiro hidráulico (88h
mensais)</t>
  </si>
  <si>
    <t>Trab/ Posto</t>
  </si>
  <si>
    <t>Operador de máquina copiadora</t>
  </si>
  <si>
    <t>Adic. Insal.</t>
  </si>
  <si>
    <t>44 horas</t>
  </si>
  <si>
    <t>40 horas</t>
  </si>
  <si>
    <t>12x36</t>
  </si>
  <si>
    <t xml:space="preserve">Carga Horária </t>
  </si>
  <si>
    <t>Eletricista de Instalações de prédios</t>
  </si>
  <si>
    <t>Termo de Apostilamento 01/2023 - Repactuação Tratorista e Motorista - Retroativo a 01/09/2023</t>
  </si>
  <si>
    <t>Termo de Aditivo 01/2023 - Acréscimo posto de Cozinheiro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</si>
</sst>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R$&quot;\ #,##0.00;\-&quot;R$&quot;\ #,##0.00"/>
    <numFmt numFmtId="43" formatCode="_-* #,##0.00_-;\-* #,##0.00_-;_-* &quot;-&quot;??_-;_-@_-"/>
    <numFmt numFmtId="164" formatCode="[$R$-416]&quot; &quot;#,##0.00;[Red]&quot;-&quot;[$R$-416]&quot; 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000000"/>
      <name val="Times New Roman"/>
      <family val="1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7EEFF"/>
        <bgColor indexed="64"/>
      </patternFill>
    </fill>
    <fill>
      <patternFill patternType="solid">
        <fgColor rgb="FFD2ECB6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0" borderId="0"/>
    <xf numFmtId="0" fontId="15" fillId="8" borderId="2" applyNumberFormat="0" applyProtection="0"/>
    <xf numFmtId="0" fontId="16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0" fontId="21" fillId="0" borderId="0"/>
    <xf numFmtId="0" fontId="21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18" fillId="0" borderId="1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justify" vertical="center" wrapText="1"/>
    </xf>
    <xf numFmtId="7" fontId="18" fillId="0" borderId="1" xfId="1" applyNumberFormat="1" applyFont="1" applyFill="1" applyBorder="1" applyAlignment="1">
      <alignment horizontal="center" vertical="center"/>
    </xf>
    <xf numFmtId="7" fontId="18" fillId="0" borderId="1" xfId="1" applyNumberFormat="1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7" fontId="20" fillId="0" borderId="0" xfId="0" applyNumberFormat="1" applyFont="1" applyAlignment="1">
      <alignment vertical="center"/>
    </xf>
    <xf numFmtId="164" fontId="19" fillId="0" borderId="1" xfId="2" applyNumberFormat="1" applyFont="1" applyBorder="1" applyAlignment="1">
      <alignment horizontal="center" vertical="center"/>
    </xf>
    <xf numFmtId="7" fontId="20" fillId="0" borderId="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17" fillId="11" borderId="4" xfId="2" applyFont="1" applyFill="1" applyBorder="1" applyAlignment="1">
      <alignment horizontal="center" vertical="center" wrapText="1"/>
    </xf>
    <xf numFmtId="7" fontId="18" fillId="11" borderId="1" xfId="1" applyNumberFormat="1" applyFont="1" applyFill="1" applyBorder="1" applyAlignment="1">
      <alignment horizontal="center" vertical="center" wrapText="1"/>
    </xf>
    <xf numFmtId="7" fontId="20" fillId="12" borderId="1" xfId="0" applyNumberFormat="1" applyFont="1" applyFill="1" applyBorder="1" applyAlignment="1">
      <alignment vertical="center"/>
    </xf>
    <xf numFmtId="7" fontId="22" fillId="0" borderId="1" xfId="0" applyNumberFormat="1" applyFont="1" applyBorder="1" applyAlignment="1">
      <alignment vertical="center"/>
    </xf>
    <xf numFmtId="7" fontId="23" fillId="12" borderId="1" xfId="0" applyNumberFormat="1" applyFont="1" applyFill="1" applyBorder="1" applyAlignment="1">
      <alignment vertical="center"/>
    </xf>
    <xf numFmtId="43" fontId="24" fillId="0" borderId="1" xfId="1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vertical="justify" wrapText="1"/>
    </xf>
    <xf numFmtId="0" fontId="24" fillId="0" borderId="1" xfId="2" applyFont="1" applyFill="1" applyBorder="1" applyAlignment="1">
      <alignment horizontal="center" vertical="justify" wrapText="1"/>
    </xf>
    <xf numFmtId="9" fontId="24" fillId="0" borderId="1" xfId="2" applyNumberFormat="1" applyFont="1" applyFill="1" applyBorder="1" applyAlignment="1">
      <alignment horizontal="center" vertical="justify" wrapText="1"/>
    </xf>
    <xf numFmtId="9" fontId="18" fillId="0" borderId="1" xfId="26" applyFont="1" applyFill="1" applyBorder="1" applyAlignment="1">
      <alignment horizontal="center" vertical="center"/>
    </xf>
    <xf numFmtId="43" fontId="18" fillId="0" borderId="1" xfId="1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vertical="justify" wrapText="1"/>
    </xf>
    <xf numFmtId="0" fontId="18" fillId="0" borderId="1" xfId="2" applyFont="1" applyFill="1" applyBorder="1" applyAlignment="1">
      <alignment horizontal="center" vertical="justify" wrapText="1"/>
    </xf>
    <xf numFmtId="9" fontId="18" fillId="0" borderId="1" xfId="2" applyNumberFormat="1" applyFont="1" applyFill="1" applyBorder="1" applyAlignment="1">
      <alignment horizontal="center" vertical="justify" wrapText="1"/>
    </xf>
    <xf numFmtId="0" fontId="17" fillId="0" borderId="8" xfId="2" applyFont="1" applyFill="1" applyBorder="1" applyAlignment="1">
      <alignment horizontal="center" vertical="center" wrapText="1"/>
    </xf>
    <xf numFmtId="0" fontId="17" fillId="0" borderId="7" xfId="2" applyFont="1" applyFill="1" applyBorder="1" applyAlignment="1">
      <alignment horizontal="center" vertical="center" wrapText="1"/>
    </xf>
    <xf numFmtId="7" fontId="22" fillId="0" borderId="0" xfId="0" applyNumberFormat="1" applyFont="1" applyBorder="1" applyAlignment="1">
      <alignment vertical="center"/>
    </xf>
    <xf numFmtId="0" fontId="17" fillId="0" borderId="9" xfId="2" applyFont="1" applyFill="1" applyBorder="1" applyAlignment="1">
      <alignment horizontal="center" vertical="center" wrapText="1"/>
    </xf>
    <xf numFmtId="0" fontId="17" fillId="12" borderId="9" xfId="2" applyFont="1" applyFill="1" applyBorder="1" applyAlignment="1">
      <alignment horizontal="center" vertical="center" wrapText="1"/>
    </xf>
    <xf numFmtId="7" fontId="20" fillId="0" borderId="1" xfId="0" applyNumberFormat="1" applyFont="1" applyBorder="1" applyAlignment="1">
      <alignment horizontal="right" vertical="center"/>
    </xf>
    <xf numFmtId="7" fontId="20" fillId="0" borderId="1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7" fontId="22" fillId="0" borderId="1" xfId="0" applyNumberFormat="1" applyFont="1" applyFill="1" applyBorder="1" applyAlignment="1">
      <alignment horizontal="right" vertical="center"/>
    </xf>
    <xf numFmtId="0" fontId="17" fillId="0" borderId="10" xfId="2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17" fillId="0" borderId="1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7" fontId="25" fillId="0" borderId="0" xfId="0" applyNumberFormat="1" applyFont="1" applyAlignment="1">
      <alignment vertical="center"/>
    </xf>
    <xf numFmtId="7" fontId="25" fillId="0" borderId="0" xfId="0" applyNumberFormat="1" applyFont="1" applyFill="1" applyBorder="1" applyAlignment="1">
      <alignment horizontal="right" vertical="center"/>
    </xf>
  </cellXfs>
  <cellStyles count="27">
    <cellStyle name="Accent" xfId="3"/>
    <cellStyle name="Accent 1" xfId="4"/>
    <cellStyle name="Accent 2" xfId="5"/>
    <cellStyle name="Accent 3" xfId="6"/>
    <cellStyle name="Bad" xfId="7"/>
    <cellStyle name="Error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Moeda 2" xfId="23"/>
    <cellStyle name="Neutral" xfId="15"/>
    <cellStyle name="Normal" xfId="0" builtinId="0"/>
    <cellStyle name="Normal 2" xfId="2"/>
    <cellStyle name="Normal 2 2" xfId="22"/>
    <cellStyle name="Normal 3" xfId="16"/>
    <cellStyle name="Normal 3 2" xfId="24"/>
    <cellStyle name="Normal 4" xfId="25"/>
    <cellStyle name="Note" xfId="17"/>
    <cellStyle name="Porcentagem" xfId="26" builtinId="5"/>
    <cellStyle name="Result" xfId="18"/>
    <cellStyle name="Status" xfId="19"/>
    <cellStyle name="Text" xfId="20"/>
    <cellStyle name="Vírgula" xfId="1" builtinId="3"/>
    <cellStyle name="Warning" xfId="21"/>
  </cellStyles>
  <dxfs count="0"/>
  <tableStyles count="0" defaultTableStyle="TableStyleMedium2" defaultPivotStyle="PivotStyleLight16"/>
  <colors>
    <mruColors>
      <color rgb="FFD2ECB6"/>
      <color rgb="FFA7EE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9"/>
  <sheetViews>
    <sheetView tabSelected="1" topLeftCell="A10" workbookViewId="0">
      <selection activeCell="B18" sqref="B18"/>
    </sheetView>
  </sheetViews>
  <sheetFormatPr defaultRowHeight="21.95" customHeight="1" x14ac:dyDescent="0.25"/>
  <cols>
    <col min="1" max="1" width="9.140625" style="11"/>
    <col min="2" max="2" width="52.7109375" style="11" customWidth="1"/>
    <col min="3" max="3" width="11" style="11" hidden="1" customWidth="1"/>
    <col min="4" max="5" width="10.140625" style="11" hidden="1" customWidth="1"/>
    <col min="6" max="6" width="0" style="11" hidden="1" customWidth="1"/>
    <col min="7" max="7" width="15.140625" style="11" hidden="1" customWidth="1"/>
    <col min="8" max="8" width="14.140625" style="11" hidden="1" customWidth="1"/>
    <col min="9" max="9" width="14.42578125" style="11" hidden="1" customWidth="1"/>
    <col min="10" max="10" width="14.7109375" style="11" hidden="1" customWidth="1"/>
    <col min="11" max="11" width="15.85546875" style="11" hidden="1" customWidth="1"/>
    <col min="12" max="12" width="14.7109375" style="11" hidden="1" customWidth="1"/>
    <col min="13" max="13" width="9" style="11" bestFit="1" customWidth="1"/>
    <col min="14" max="14" width="11.42578125" style="11" bestFit="1" customWidth="1"/>
    <col min="15" max="15" width="10.140625" style="11" bestFit="1" customWidth="1"/>
    <col min="16" max="16" width="8.7109375" style="11" bestFit="1" customWidth="1"/>
    <col min="17" max="17" width="11.28515625" style="11" bestFit="1" customWidth="1"/>
    <col min="18" max="18" width="14.28515625" style="11" customWidth="1"/>
    <col min="19" max="19" width="14.85546875" style="11" customWidth="1"/>
    <col min="20" max="16384" width="9.140625" style="11"/>
  </cols>
  <sheetData>
    <row r="2" spans="1:53" ht="21.95" customHeight="1" x14ac:dyDescent="0.25">
      <c r="E2" s="42" t="s">
        <v>35</v>
      </c>
      <c r="F2" s="42"/>
      <c r="G2" s="42"/>
      <c r="H2" s="42"/>
      <c r="I2" s="43"/>
      <c r="J2" s="40" t="s">
        <v>45</v>
      </c>
      <c r="K2" s="40"/>
      <c r="L2" s="40"/>
      <c r="M2" s="36"/>
      <c r="N2" s="36"/>
      <c r="O2" s="36"/>
      <c r="P2" s="37"/>
      <c r="Q2" s="44" t="s">
        <v>46</v>
      </c>
      <c r="R2" s="44"/>
      <c r="S2" s="44"/>
    </row>
    <row r="3" spans="1:53" ht="33" customHeight="1" x14ac:dyDescent="0.25">
      <c r="A3" s="6" t="s">
        <v>0</v>
      </c>
      <c r="B3" s="6" t="s">
        <v>1</v>
      </c>
      <c r="C3" s="27" t="s">
        <v>39</v>
      </c>
      <c r="D3" s="26" t="s">
        <v>43</v>
      </c>
      <c r="E3" s="5" t="s">
        <v>37</v>
      </c>
      <c r="F3" s="5" t="s">
        <v>2</v>
      </c>
      <c r="G3" s="5" t="s">
        <v>3</v>
      </c>
      <c r="H3" s="12" t="s">
        <v>4</v>
      </c>
      <c r="I3" s="5" t="s">
        <v>5</v>
      </c>
      <c r="J3" s="29" t="s">
        <v>3</v>
      </c>
      <c r="K3" s="30" t="s">
        <v>4</v>
      </c>
      <c r="L3" s="38" t="s">
        <v>5</v>
      </c>
      <c r="M3" s="39" t="s">
        <v>39</v>
      </c>
      <c r="N3" s="39" t="s">
        <v>43</v>
      </c>
      <c r="O3" s="39" t="s">
        <v>37</v>
      </c>
      <c r="P3" s="39" t="s">
        <v>2</v>
      </c>
      <c r="Q3" s="35" t="s">
        <v>3</v>
      </c>
      <c r="R3" s="29" t="s">
        <v>4</v>
      </c>
      <c r="S3" s="29" t="s">
        <v>5</v>
      </c>
    </row>
    <row r="4" spans="1:53" ht="21.95" customHeight="1" x14ac:dyDescent="0.25">
      <c r="A4" s="1">
        <v>1</v>
      </c>
      <c r="B4" s="2" t="s">
        <v>6</v>
      </c>
      <c r="C4" s="25">
        <v>0.2</v>
      </c>
      <c r="D4" s="24" t="s">
        <v>40</v>
      </c>
      <c r="E4" s="1">
        <v>1</v>
      </c>
      <c r="F4" s="1">
        <v>12</v>
      </c>
      <c r="G4" s="3">
        <v>4261.3100000000004</v>
      </c>
      <c r="H4" s="13">
        <v>51135.72</v>
      </c>
      <c r="I4" s="4">
        <v>613628.64</v>
      </c>
      <c r="J4" s="10">
        <f>G4</f>
        <v>4261.3100000000004</v>
      </c>
      <c r="K4" s="14">
        <f>J4*E4*F4</f>
        <v>51135.72</v>
      </c>
      <c r="L4" s="10">
        <f>K4*12</f>
        <v>613628.64</v>
      </c>
      <c r="M4" s="25">
        <v>0.2</v>
      </c>
      <c r="N4" s="24" t="s">
        <v>40</v>
      </c>
      <c r="O4" s="1">
        <v>1</v>
      </c>
      <c r="P4" s="1">
        <v>12</v>
      </c>
      <c r="Q4" s="31">
        <v>4261.3100000000004</v>
      </c>
      <c r="R4" s="32">
        <f>Q4*P4*O4</f>
        <v>51135.72</v>
      </c>
      <c r="S4" s="32">
        <f>R4*12</f>
        <v>613628.64</v>
      </c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ht="21.95" customHeight="1" x14ac:dyDescent="0.25">
      <c r="A5" s="1">
        <v>2</v>
      </c>
      <c r="B5" s="2" t="s">
        <v>7</v>
      </c>
      <c r="C5" s="25">
        <v>0.2</v>
      </c>
      <c r="D5" s="24" t="s">
        <v>40</v>
      </c>
      <c r="E5" s="1">
        <v>1</v>
      </c>
      <c r="F5" s="1">
        <v>2</v>
      </c>
      <c r="G5" s="3">
        <v>4871.28</v>
      </c>
      <c r="H5" s="13">
        <v>9742.56</v>
      </c>
      <c r="I5" s="4">
        <v>116910.72</v>
      </c>
      <c r="J5" s="10">
        <f t="shared" ref="J5:J34" si="0">G5</f>
        <v>4871.28</v>
      </c>
      <c r="K5" s="14">
        <f t="shared" ref="K5:K31" si="1">J5*E5*F5</f>
        <v>9742.56</v>
      </c>
      <c r="L5" s="10">
        <f t="shared" ref="L5:L34" si="2">K5*12</f>
        <v>116910.72</v>
      </c>
      <c r="M5" s="25">
        <v>0.2</v>
      </c>
      <c r="N5" s="24" t="s">
        <v>40</v>
      </c>
      <c r="O5" s="1">
        <v>1</v>
      </c>
      <c r="P5" s="1">
        <v>2</v>
      </c>
      <c r="Q5" s="31">
        <v>4871.28</v>
      </c>
      <c r="R5" s="32">
        <f t="shared" ref="R5:R31" si="3">Q5*P5*O5</f>
        <v>9742.56</v>
      </c>
      <c r="S5" s="32">
        <f t="shared" ref="S5:S34" si="4">R5*12</f>
        <v>116910.72</v>
      </c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</row>
    <row r="6" spans="1:53" ht="21.95" customHeight="1" x14ac:dyDescent="0.25">
      <c r="A6" s="1">
        <v>3</v>
      </c>
      <c r="B6" s="2" t="s">
        <v>8</v>
      </c>
      <c r="C6" s="25">
        <v>0.2</v>
      </c>
      <c r="D6" s="24" t="s">
        <v>40</v>
      </c>
      <c r="E6" s="1">
        <v>1</v>
      </c>
      <c r="F6" s="1">
        <v>3</v>
      </c>
      <c r="G6" s="3">
        <v>4744.87</v>
      </c>
      <c r="H6" s="13">
        <v>14234.61</v>
      </c>
      <c r="I6" s="4">
        <v>170815.32</v>
      </c>
      <c r="J6" s="10">
        <f t="shared" si="0"/>
        <v>4744.87</v>
      </c>
      <c r="K6" s="14">
        <f t="shared" si="1"/>
        <v>14234.61</v>
      </c>
      <c r="L6" s="10">
        <f t="shared" si="2"/>
        <v>170815.32</v>
      </c>
      <c r="M6" s="25">
        <v>0.2</v>
      </c>
      <c r="N6" s="24" t="s">
        <v>40</v>
      </c>
      <c r="O6" s="1">
        <v>1</v>
      </c>
      <c r="P6" s="1">
        <v>4</v>
      </c>
      <c r="Q6" s="31">
        <v>4744.87</v>
      </c>
      <c r="R6" s="32">
        <f t="shared" si="3"/>
        <v>18979.48</v>
      </c>
      <c r="S6" s="32">
        <f t="shared" si="4"/>
        <v>227753.76</v>
      </c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</row>
    <row r="7" spans="1:53" ht="21.95" customHeight="1" x14ac:dyDescent="0.25">
      <c r="A7" s="1">
        <v>4</v>
      </c>
      <c r="B7" s="2" t="s">
        <v>9</v>
      </c>
      <c r="C7" s="25">
        <v>0.2</v>
      </c>
      <c r="D7" s="24" t="s">
        <v>41</v>
      </c>
      <c r="E7" s="1">
        <v>1</v>
      </c>
      <c r="F7" s="1">
        <v>1</v>
      </c>
      <c r="G7" s="3">
        <v>6131.29</v>
      </c>
      <c r="H7" s="13">
        <v>6131.29</v>
      </c>
      <c r="I7" s="4">
        <v>73575.48</v>
      </c>
      <c r="J7" s="10">
        <f t="shared" si="0"/>
        <v>6131.29</v>
      </c>
      <c r="K7" s="14">
        <f t="shared" si="1"/>
        <v>6131.29</v>
      </c>
      <c r="L7" s="10">
        <f t="shared" si="2"/>
        <v>73575.48</v>
      </c>
      <c r="M7" s="25">
        <v>0.2</v>
      </c>
      <c r="N7" s="24" t="s">
        <v>41</v>
      </c>
      <c r="O7" s="1">
        <v>1</v>
      </c>
      <c r="P7" s="1">
        <v>1</v>
      </c>
      <c r="Q7" s="31">
        <v>6131.29</v>
      </c>
      <c r="R7" s="32">
        <f t="shared" si="3"/>
        <v>6131.29</v>
      </c>
      <c r="S7" s="32">
        <f t="shared" si="4"/>
        <v>73575.48</v>
      </c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</row>
    <row r="8" spans="1:53" ht="21.95" customHeight="1" x14ac:dyDescent="0.25">
      <c r="A8" s="1">
        <v>5</v>
      </c>
      <c r="B8" s="2" t="s">
        <v>10</v>
      </c>
      <c r="C8" s="23"/>
      <c r="D8" s="24" t="s">
        <v>42</v>
      </c>
      <c r="E8" s="1">
        <v>2</v>
      </c>
      <c r="F8" s="1">
        <v>2</v>
      </c>
      <c r="G8" s="3">
        <v>4717.6000000000004</v>
      </c>
      <c r="H8" s="13">
        <v>18870.400000000001</v>
      </c>
      <c r="I8" s="4">
        <v>226444.80000000002</v>
      </c>
      <c r="J8" s="10">
        <f t="shared" si="0"/>
        <v>4717.6000000000004</v>
      </c>
      <c r="K8" s="14">
        <f t="shared" si="1"/>
        <v>18870.400000000001</v>
      </c>
      <c r="L8" s="10">
        <f t="shared" si="2"/>
        <v>226444.80000000002</v>
      </c>
      <c r="M8" s="23"/>
      <c r="N8" s="24" t="s">
        <v>42</v>
      </c>
      <c r="O8" s="1">
        <v>2</v>
      </c>
      <c r="P8" s="1">
        <v>2</v>
      </c>
      <c r="Q8" s="31">
        <v>4717.6000000000004</v>
      </c>
      <c r="R8" s="32">
        <f t="shared" si="3"/>
        <v>18870.400000000001</v>
      </c>
      <c r="S8" s="32">
        <f t="shared" si="4"/>
        <v>226444.80000000002</v>
      </c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</row>
    <row r="9" spans="1:53" ht="21.95" customHeight="1" x14ac:dyDescent="0.25">
      <c r="A9" s="1">
        <v>6</v>
      </c>
      <c r="B9" s="2" t="s">
        <v>11</v>
      </c>
      <c r="C9" s="25"/>
      <c r="D9" s="24" t="s">
        <v>41</v>
      </c>
      <c r="E9" s="1">
        <v>1</v>
      </c>
      <c r="F9" s="1">
        <v>3</v>
      </c>
      <c r="G9" s="3">
        <v>3196.36</v>
      </c>
      <c r="H9" s="13">
        <v>9589.08</v>
      </c>
      <c r="I9" s="4">
        <v>115068.95999999999</v>
      </c>
      <c r="J9" s="10">
        <f t="shared" si="0"/>
        <v>3196.36</v>
      </c>
      <c r="K9" s="14">
        <f t="shared" si="1"/>
        <v>9589.08</v>
      </c>
      <c r="L9" s="10">
        <f t="shared" si="2"/>
        <v>115068.95999999999</v>
      </c>
      <c r="M9" s="25"/>
      <c r="N9" s="24" t="s">
        <v>41</v>
      </c>
      <c r="O9" s="1">
        <v>1</v>
      </c>
      <c r="P9" s="1">
        <v>3</v>
      </c>
      <c r="Q9" s="31">
        <v>3196.36</v>
      </c>
      <c r="R9" s="32">
        <f t="shared" si="3"/>
        <v>9589.08</v>
      </c>
      <c r="S9" s="32">
        <f t="shared" si="4"/>
        <v>115068.95999999999</v>
      </c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</row>
    <row r="10" spans="1:53" ht="21.95" customHeight="1" x14ac:dyDescent="0.25">
      <c r="A10" s="1">
        <v>7</v>
      </c>
      <c r="B10" s="2" t="s">
        <v>12</v>
      </c>
      <c r="C10" s="25">
        <v>0.4</v>
      </c>
      <c r="D10" s="24" t="s">
        <v>41</v>
      </c>
      <c r="E10" s="1">
        <v>1</v>
      </c>
      <c r="F10" s="1">
        <v>4</v>
      </c>
      <c r="G10" s="3">
        <v>4008.67</v>
      </c>
      <c r="H10" s="13">
        <v>16034.68</v>
      </c>
      <c r="I10" s="4">
        <v>192416.16</v>
      </c>
      <c r="J10" s="10">
        <f t="shared" si="0"/>
        <v>4008.67</v>
      </c>
      <c r="K10" s="14">
        <f t="shared" si="1"/>
        <v>16034.68</v>
      </c>
      <c r="L10" s="10">
        <f t="shared" si="2"/>
        <v>192416.16</v>
      </c>
      <c r="M10" s="25">
        <v>0.4</v>
      </c>
      <c r="N10" s="24" t="s">
        <v>41</v>
      </c>
      <c r="O10" s="1">
        <v>1</v>
      </c>
      <c r="P10" s="1">
        <v>4</v>
      </c>
      <c r="Q10" s="31">
        <v>4008.67</v>
      </c>
      <c r="R10" s="32">
        <f t="shared" si="3"/>
        <v>16034.68</v>
      </c>
      <c r="S10" s="32">
        <f t="shared" si="4"/>
        <v>192416.16</v>
      </c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</row>
    <row r="11" spans="1:53" ht="21.95" customHeight="1" x14ac:dyDescent="0.25">
      <c r="A11" s="1">
        <v>8</v>
      </c>
      <c r="B11" s="2" t="s">
        <v>13</v>
      </c>
      <c r="C11" s="25"/>
      <c r="D11" s="24" t="s">
        <v>41</v>
      </c>
      <c r="E11" s="1">
        <v>1</v>
      </c>
      <c r="F11" s="1">
        <v>4</v>
      </c>
      <c r="G11" s="3">
        <v>3012.97</v>
      </c>
      <c r="H11" s="13">
        <v>12051.88</v>
      </c>
      <c r="I11" s="4">
        <v>144622.56</v>
      </c>
      <c r="J11" s="10">
        <f t="shared" si="0"/>
        <v>3012.97</v>
      </c>
      <c r="K11" s="14">
        <f t="shared" si="1"/>
        <v>12051.88</v>
      </c>
      <c r="L11" s="10">
        <f t="shared" si="2"/>
        <v>144622.56</v>
      </c>
      <c r="M11" s="25"/>
      <c r="N11" s="24" t="s">
        <v>41</v>
      </c>
      <c r="O11" s="1">
        <v>1</v>
      </c>
      <c r="P11" s="1">
        <v>4</v>
      </c>
      <c r="Q11" s="31">
        <v>3012.97</v>
      </c>
      <c r="R11" s="32">
        <f t="shared" si="3"/>
        <v>12051.88</v>
      </c>
      <c r="S11" s="32">
        <f t="shared" si="4"/>
        <v>144622.56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</row>
    <row r="12" spans="1:53" ht="21.95" customHeight="1" x14ac:dyDescent="0.25">
      <c r="A12" s="1">
        <v>9</v>
      </c>
      <c r="B12" s="2" t="s">
        <v>14</v>
      </c>
      <c r="C12" s="22"/>
      <c r="D12" s="22" t="s">
        <v>41</v>
      </c>
      <c r="E12" s="1">
        <v>1</v>
      </c>
      <c r="F12" s="1">
        <v>1</v>
      </c>
      <c r="G12" s="3">
        <v>4738.59</v>
      </c>
      <c r="H12" s="13">
        <v>4738.59</v>
      </c>
      <c r="I12" s="4">
        <v>56863.08</v>
      </c>
      <c r="J12" s="10">
        <f t="shared" si="0"/>
        <v>4738.59</v>
      </c>
      <c r="K12" s="14">
        <f t="shared" si="1"/>
        <v>4738.59</v>
      </c>
      <c r="L12" s="10">
        <f t="shared" si="2"/>
        <v>56863.08</v>
      </c>
      <c r="M12" s="22"/>
      <c r="N12" s="22" t="s">
        <v>41</v>
      </c>
      <c r="O12" s="1">
        <v>1</v>
      </c>
      <c r="P12" s="1">
        <v>1</v>
      </c>
      <c r="Q12" s="31">
        <v>4738.59</v>
      </c>
      <c r="R12" s="32">
        <f t="shared" si="3"/>
        <v>4738.59</v>
      </c>
      <c r="S12" s="32">
        <f t="shared" si="4"/>
        <v>56863.08</v>
      </c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</row>
    <row r="13" spans="1:53" ht="21.95" customHeight="1" x14ac:dyDescent="0.25">
      <c r="A13" s="1">
        <v>10</v>
      </c>
      <c r="B13" s="2" t="s">
        <v>15</v>
      </c>
      <c r="C13" s="25"/>
      <c r="D13" s="24" t="s">
        <v>41</v>
      </c>
      <c r="E13" s="1">
        <v>1</v>
      </c>
      <c r="F13" s="1">
        <v>6</v>
      </c>
      <c r="G13" s="3">
        <v>3576.73</v>
      </c>
      <c r="H13" s="13">
        <v>21460.38</v>
      </c>
      <c r="I13" s="4">
        <v>257524.56</v>
      </c>
      <c r="J13" s="10">
        <f t="shared" si="0"/>
        <v>3576.73</v>
      </c>
      <c r="K13" s="14">
        <f t="shared" si="1"/>
        <v>21460.38</v>
      </c>
      <c r="L13" s="10">
        <f t="shared" si="2"/>
        <v>257524.56</v>
      </c>
      <c r="M13" s="25"/>
      <c r="N13" s="24" t="s">
        <v>41</v>
      </c>
      <c r="O13" s="1">
        <v>1</v>
      </c>
      <c r="P13" s="1">
        <v>6</v>
      </c>
      <c r="Q13" s="31">
        <v>3576.73</v>
      </c>
      <c r="R13" s="32">
        <f t="shared" si="3"/>
        <v>21460.38</v>
      </c>
      <c r="S13" s="32">
        <f t="shared" si="4"/>
        <v>257524.56</v>
      </c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</row>
    <row r="14" spans="1:53" ht="21.95" customHeight="1" x14ac:dyDescent="0.25">
      <c r="A14" s="1">
        <v>11</v>
      </c>
      <c r="B14" s="2" t="s">
        <v>16</v>
      </c>
      <c r="C14" s="25"/>
      <c r="D14" s="24" t="s">
        <v>41</v>
      </c>
      <c r="E14" s="1">
        <v>1</v>
      </c>
      <c r="F14" s="1">
        <v>1</v>
      </c>
      <c r="G14" s="3">
        <v>4969.74</v>
      </c>
      <c r="H14" s="13">
        <v>4969.74</v>
      </c>
      <c r="I14" s="4">
        <v>59636.88</v>
      </c>
      <c r="J14" s="10">
        <f t="shared" si="0"/>
        <v>4969.74</v>
      </c>
      <c r="K14" s="14">
        <f t="shared" si="1"/>
        <v>4969.74</v>
      </c>
      <c r="L14" s="10">
        <f t="shared" si="2"/>
        <v>59636.88</v>
      </c>
      <c r="M14" s="25"/>
      <c r="N14" s="24" t="s">
        <v>41</v>
      </c>
      <c r="O14" s="1">
        <v>1</v>
      </c>
      <c r="P14" s="1">
        <v>1</v>
      </c>
      <c r="Q14" s="31">
        <v>4969.74</v>
      </c>
      <c r="R14" s="32">
        <f t="shared" si="3"/>
        <v>4969.74</v>
      </c>
      <c r="S14" s="32">
        <f t="shared" si="4"/>
        <v>59636.88</v>
      </c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</row>
    <row r="15" spans="1:53" ht="21.95" customHeight="1" x14ac:dyDescent="0.25">
      <c r="A15" s="1">
        <v>12</v>
      </c>
      <c r="B15" s="2" t="s">
        <v>17</v>
      </c>
      <c r="C15" s="25"/>
      <c r="D15" s="24" t="s">
        <v>41</v>
      </c>
      <c r="E15" s="1">
        <v>1</v>
      </c>
      <c r="F15" s="1">
        <v>1</v>
      </c>
      <c r="G15" s="3">
        <v>3941.64</v>
      </c>
      <c r="H15" s="13">
        <v>3941.64</v>
      </c>
      <c r="I15" s="4">
        <v>47299.68</v>
      </c>
      <c r="J15" s="10">
        <f t="shared" si="0"/>
        <v>3941.64</v>
      </c>
      <c r="K15" s="14">
        <f t="shared" si="1"/>
        <v>3941.64</v>
      </c>
      <c r="L15" s="10">
        <f t="shared" si="2"/>
        <v>47299.68</v>
      </c>
      <c r="M15" s="25"/>
      <c r="N15" s="24" t="s">
        <v>41</v>
      </c>
      <c r="O15" s="1">
        <v>1</v>
      </c>
      <c r="P15" s="1">
        <v>1</v>
      </c>
      <c r="Q15" s="31">
        <v>3941.64</v>
      </c>
      <c r="R15" s="32">
        <f t="shared" si="3"/>
        <v>3941.64</v>
      </c>
      <c r="S15" s="32">
        <f t="shared" si="4"/>
        <v>47299.68</v>
      </c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</row>
    <row r="16" spans="1:53" ht="21.95" customHeight="1" x14ac:dyDescent="0.25">
      <c r="A16" s="1">
        <v>13</v>
      </c>
      <c r="B16" s="2" t="s">
        <v>18</v>
      </c>
      <c r="C16" s="25"/>
      <c r="D16" s="24" t="s">
        <v>40</v>
      </c>
      <c r="E16" s="1">
        <v>1</v>
      </c>
      <c r="F16" s="1">
        <v>1</v>
      </c>
      <c r="G16" s="3">
        <v>4574.62</v>
      </c>
      <c r="H16" s="13">
        <v>4574.62</v>
      </c>
      <c r="I16" s="4">
        <v>54895.44</v>
      </c>
      <c r="J16" s="10">
        <f t="shared" si="0"/>
        <v>4574.62</v>
      </c>
      <c r="K16" s="14">
        <f t="shared" si="1"/>
        <v>4574.62</v>
      </c>
      <c r="L16" s="10">
        <f t="shared" si="2"/>
        <v>54895.44</v>
      </c>
      <c r="M16" s="25"/>
      <c r="N16" s="24" t="s">
        <v>40</v>
      </c>
      <c r="O16" s="1">
        <v>1</v>
      </c>
      <c r="P16" s="1">
        <v>1</v>
      </c>
      <c r="Q16" s="31">
        <v>4574.62</v>
      </c>
      <c r="R16" s="32">
        <f t="shared" si="3"/>
        <v>4574.62</v>
      </c>
      <c r="S16" s="32">
        <f t="shared" si="4"/>
        <v>54895.44</v>
      </c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</row>
    <row r="17" spans="1:53" ht="21.95" customHeight="1" x14ac:dyDescent="0.25">
      <c r="A17" s="1">
        <v>14</v>
      </c>
      <c r="B17" s="2" t="s">
        <v>19</v>
      </c>
      <c r="C17" s="20"/>
      <c r="D17" s="19" t="s">
        <v>41</v>
      </c>
      <c r="E17" s="1">
        <v>1</v>
      </c>
      <c r="F17" s="1">
        <v>2</v>
      </c>
      <c r="G17" s="3">
        <v>5907.76</v>
      </c>
      <c r="H17" s="13">
        <v>11815.52</v>
      </c>
      <c r="I17" s="4">
        <v>141786.23999999999</v>
      </c>
      <c r="J17" s="16">
        <v>6287.59</v>
      </c>
      <c r="K17" s="16">
        <f t="shared" si="1"/>
        <v>12575.18</v>
      </c>
      <c r="L17" s="16">
        <f t="shared" si="2"/>
        <v>150902.16</v>
      </c>
      <c r="M17" s="20"/>
      <c r="N17" s="19" t="s">
        <v>41</v>
      </c>
      <c r="O17" s="1">
        <v>1</v>
      </c>
      <c r="P17" s="1">
        <v>2</v>
      </c>
      <c r="Q17" s="32">
        <v>6287.59</v>
      </c>
      <c r="R17" s="32">
        <f t="shared" si="3"/>
        <v>12575.18</v>
      </c>
      <c r="S17" s="32">
        <f t="shared" si="4"/>
        <v>150902.16</v>
      </c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</row>
    <row r="18" spans="1:53" ht="21.95" customHeight="1" x14ac:dyDescent="0.25">
      <c r="A18" s="1">
        <v>15</v>
      </c>
      <c r="B18" s="2" t="s">
        <v>20</v>
      </c>
      <c r="C18" s="20"/>
      <c r="D18" s="19" t="s">
        <v>41</v>
      </c>
      <c r="E18" s="1">
        <v>1</v>
      </c>
      <c r="F18" s="1">
        <v>1</v>
      </c>
      <c r="G18" s="3">
        <v>4591.2299999999996</v>
      </c>
      <c r="H18" s="13">
        <v>4591.2299999999996</v>
      </c>
      <c r="I18" s="4">
        <v>55094.759999999995</v>
      </c>
      <c r="J18" s="16">
        <v>4885.49</v>
      </c>
      <c r="K18" s="16">
        <f t="shared" si="1"/>
        <v>4885.49</v>
      </c>
      <c r="L18" s="16">
        <f t="shared" si="2"/>
        <v>58625.88</v>
      </c>
      <c r="M18" s="20"/>
      <c r="N18" s="19" t="s">
        <v>41</v>
      </c>
      <c r="O18" s="1">
        <v>1</v>
      </c>
      <c r="P18" s="1">
        <v>1</v>
      </c>
      <c r="Q18" s="32">
        <v>4885.49</v>
      </c>
      <c r="R18" s="32">
        <f t="shared" si="3"/>
        <v>4885.49</v>
      </c>
      <c r="S18" s="32">
        <f t="shared" si="4"/>
        <v>58625.88</v>
      </c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</row>
    <row r="19" spans="1:53" ht="21.95" customHeight="1" x14ac:dyDescent="0.25">
      <c r="A19" s="1">
        <v>16</v>
      </c>
      <c r="B19" s="2" t="s">
        <v>38</v>
      </c>
      <c r="C19" s="20"/>
      <c r="D19" s="19" t="s">
        <v>40</v>
      </c>
      <c r="E19" s="1">
        <v>1</v>
      </c>
      <c r="F19" s="1">
        <v>1</v>
      </c>
      <c r="G19" s="3">
        <v>3441.45</v>
      </c>
      <c r="H19" s="13">
        <v>3441.45</v>
      </c>
      <c r="I19" s="4">
        <v>41297.399999999994</v>
      </c>
      <c r="J19" s="10">
        <f t="shared" si="0"/>
        <v>3441.45</v>
      </c>
      <c r="K19" s="14">
        <f t="shared" si="1"/>
        <v>3441.45</v>
      </c>
      <c r="L19" s="10">
        <f t="shared" si="2"/>
        <v>41297.399999999994</v>
      </c>
      <c r="M19" s="20"/>
      <c r="N19" s="19" t="s">
        <v>40</v>
      </c>
      <c r="O19" s="1">
        <v>1</v>
      </c>
      <c r="P19" s="1">
        <v>1</v>
      </c>
      <c r="Q19" s="32">
        <v>3441.45</v>
      </c>
      <c r="R19" s="32">
        <f t="shared" si="3"/>
        <v>3441.45</v>
      </c>
      <c r="S19" s="32">
        <f t="shared" si="4"/>
        <v>41297.399999999994</v>
      </c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</row>
    <row r="20" spans="1:53" ht="21.95" customHeight="1" x14ac:dyDescent="0.25">
      <c r="A20" s="1">
        <v>17</v>
      </c>
      <c r="B20" s="2" t="s">
        <v>21</v>
      </c>
      <c r="C20" s="18"/>
      <c r="D20" s="17" t="s">
        <v>42</v>
      </c>
      <c r="E20" s="1">
        <v>2</v>
      </c>
      <c r="F20" s="1">
        <v>1</v>
      </c>
      <c r="G20" s="3">
        <v>4020.63</v>
      </c>
      <c r="H20" s="13">
        <v>8041.26</v>
      </c>
      <c r="I20" s="4">
        <v>96495.12</v>
      </c>
      <c r="J20" s="10">
        <f t="shared" si="0"/>
        <v>4020.63</v>
      </c>
      <c r="K20" s="14">
        <f t="shared" si="1"/>
        <v>8041.26</v>
      </c>
      <c r="L20" s="10">
        <f t="shared" si="2"/>
        <v>96495.12</v>
      </c>
      <c r="M20" s="18"/>
      <c r="N20" s="17" t="s">
        <v>42</v>
      </c>
      <c r="O20" s="1">
        <v>2</v>
      </c>
      <c r="P20" s="1">
        <v>1</v>
      </c>
      <c r="Q20" s="32">
        <v>4020.63</v>
      </c>
      <c r="R20" s="32">
        <f t="shared" si="3"/>
        <v>8041.26</v>
      </c>
      <c r="S20" s="32">
        <f t="shared" si="4"/>
        <v>96495.12</v>
      </c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</row>
    <row r="21" spans="1:53" ht="21.95" customHeight="1" x14ac:dyDescent="0.25">
      <c r="A21" s="1">
        <v>18</v>
      </c>
      <c r="B21" s="2" t="s">
        <v>22</v>
      </c>
      <c r="C21" s="20"/>
      <c r="D21" s="17" t="s">
        <v>42</v>
      </c>
      <c r="E21" s="1">
        <v>2</v>
      </c>
      <c r="F21" s="1">
        <v>1</v>
      </c>
      <c r="G21" s="3">
        <v>4720.38</v>
      </c>
      <c r="H21" s="13">
        <v>9440.76</v>
      </c>
      <c r="I21" s="4">
        <v>113289.12</v>
      </c>
      <c r="J21" s="10">
        <f t="shared" si="0"/>
        <v>4720.38</v>
      </c>
      <c r="K21" s="14">
        <f t="shared" si="1"/>
        <v>9440.76</v>
      </c>
      <c r="L21" s="10">
        <f t="shared" si="2"/>
        <v>113289.12</v>
      </c>
      <c r="M21" s="20"/>
      <c r="N21" s="17" t="s">
        <v>42</v>
      </c>
      <c r="O21" s="1">
        <v>2</v>
      </c>
      <c r="P21" s="1">
        <v>1</v>
      </c>
      <c r="Q21" s="32">
        <v>4720.38</v>
      </c>
      <c r="R21" s="32">
        <f t="shared" si="3"/>
        <v>9440.76</v>
      </c>
      <c r="S21" s="32">
        <f t="shared" si="4"/>
        <v>113289.12</v>
      </c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</row>
    <row r="22" spans="1:53" ht="21.95" customHeight="1" x14ac:dyDescent="0.25">
      <c r="A22" s="1">
        <v>19</v>
      </c>
      <c r="B22" s="2" t="s">
        <v>23</v>
      </c>
      <c r="C22" s="20">
        <v>0.2</v>
      </c>
      <c r="D22" s="17" t="s">
        <v>40</v>
      </c>
      <c r="E22" s="1">
        <v>1</v>
      </c>
      <c r="F22" s="1">
        <v>1</v>
      </c>
      <c r="G22" s="3">
        <v>4516.4399999999996</v>
      </c>
      <c r="H22" s="13">
        <v>4516.4399999999996</v>
      </c>
      <c r="I22" s="4">
        <v>54197.279999999999</v>
      </c>
      <c r="J22" s="16">
        <v>4782.5200000000004</v>
      </c>
      <c r="K22" s="16">
        <f t="shared" si="1"/>
        <v>4782.5200000000004</v>
      </c>
      <c r="L22" s="16">
        <f t="shared" si="2"/>
        <v>57390.240000000005</v>
      </c>
      <c r="M22" s="20">
        <v>0.2</v>
      </c>
      <c r="N22" s="17" t="s">
        <v>40</v>
      </c>
      <c r="O22" s="1">
        <v>1</v>
      </c>
      <c r="P22" s="1">
        <v>1</v>
      </c>
      <c r="Q22" s="32">
        <v>4782.5200000000004</v>
      </c>
      <c r="R22" s="32">
        <f t="shared" si="3"/>
        <v>4782.5200000000004</v>
      </c>
      <c r="S22" s="32">
        <f t="shared" si="4"/>
        <v>57390.240000000005</v>
      </c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</row>
    <row r="23" spans="1:53" ht="21.95" customHeight="1" x14ac:dyDescent="0.25">
      <c r="A23" s="1">
        <v>20</v>
      </c>
      <c r="B23" s="2" t="s">
        <v>24</v>
      </c>
      <c r="C23" s="25">
        <v>0.2</v>
      </c>
      <c r="D23" s="22" t="s">
        <v>42</v>
      </c>
      <c r="E23" s="1">
        <v>2</v>
      </c>
      <c r="F23" s="1">
        <v>1</v>
      </c>
      <c r="G23" s="3">
        <v>4291.3100000000004</v>
      </c>
      <c r="H23" s="13">
        <v>8582.6200000000008</v>
      </c>
      <c r="I23" s="4">
        <v>102991.44</v>
      </c>
      <c r="J23" s="10">
        <f t="shared" si="0"/>
        <v>4291.3100000000004</v>
      </c>
      <c r="K23" s="14">
        <f t="shared" si="1"/>
        <v>8582.6200000000008</v>
      </c>
      <c r="L23" s="10">
        <f t="shared" si="2"/>
        <v>102991.44</v>
      </c>
      <c r="M23" s="25">
        <v>0.2</v>
      </c>
      <c r="N23" s="22" t="s">
        <v>42</v>
      </c>
      <c r="O23" s="1">
        <v>2</v>
      </c>
      <c r="P23" s="1">
        <v>1</v>
      </c>
      <c r="Q23" s="31">
        <v>4291.3100000000004</v>
      </c>
      <c r="R23" s="32">
        <f t="shared" si="3"/>
        <v>8582.6200000000008</v>
      </c>
      <c r="S23" s="32">
        <f t="shared" si="4"/>
        <v>102991.44</v>
      </c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</row>
    <row r="24" spans="1:53" ht="21.95" customHeight="1" x14ac:dyDescent="0.25">
      <c r="A24" s="1">
        <v>21</v>
      </c>
      <c r="B24" s="2" t="s">
        <v>25</v>
      </c>
      <c r="C24" s="25">
        <v>0.2</v>
      </c>
      <c r="D24" s="22" t="s">
        <v>41</v>
      </c>
      <c r="E24" s="1">
        <v>1</v>
      </c>
      <c r="F24" s="1">
        <v>2</v>
      </c>
      <c r="G24" s="3">
        <v>3649.64</v>
      </c>
      <c r="H24" s="13">
        <v>7299.28</v>
      </c>
      <c r="I24" s="4">
        <v>87591.360000000001</v>
      </c>
      <c r="J24" s="10">
        <f t="shared" si="0"/>
        <v>3649.64</v>
      </c>
      <c r="K24" s="14">
        <f t="shared" si="1"/>
        <v>7299.28</v>
      </c>
      <c r="L24" s="10">
        <f t="shared" si="2"/>
        <v>87591.360000000001</v>
      </c>
      <c r="M24" s="25">
        <v>0.2</v>
      </c>
      <c r="N24" s="22" t="s">
        <v>41</v>
      </c>
      <c r="O24" s="1">
        <v>1</v>
      </c>
      <c r="P24" s="1">
        <v>2</v>
      </c>
      <c r="Q24" s="31">
        <v>3649.64</v>
      </c>
      <c r="R24" s="32">
        <f t="shared" si="3"/>
        <v>7299.28</v>
      </c>
      <c r="S24" s="32">
        <f t="shared" si="4"/>
        <v>87591.360000000001</v>
      </c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</row>
    <row r="25" spans="1:53" ht="21.95" customHeight="1" x14ac:dyDescent="0.25">
      <c r="A25" s="1">
        <v>22</v>
      </c>
      <c r="B25" s="2" t="s">
        <v>34</v>
      </c>
      <c r="C25" s="21">
        <v>0.4</v>
      </c>
      <c r="D25" s="22" t="s">
        <v>40</v>
      </c>
      <c r="E25" s="1">
        <v>1</v>
      </c>
      <c r="F25" s="1">
        <v>1</v>
      </c>
      <c r="G25" s="3">
        <v>4724.93</v>
      </c>
      <c r="H25" s="13">
        <v>4724.93</v>
      </c>
      <c r="I25" s="4">
        <v>56699.16</v>
      </c>
      <c r="J25" s="10">
        <f t="shared" si="0"/>
        <v>4724.93</v>
      </c>
      <c r="K25" s="14">
        <f t="shared" si="1"/>
        <v>4724.93</v>
      </c>
      <c r="L25" s="10">
        <f t="shared" si="2"/>
        <v>56699.16</v>
      </c>
      <c r="M25" s="21">
        <v>0.4</v>
      </c>
      <c r="N25" s="22" t="s">
        <v>40</v>
      </c>
      <c r="O25" s="1">
        <v>1</v>
      </c>
      <c r="P25" s="1">
        <v>1</v>
      </c>
      <c r="Q25" s="31">
        <v>4724.93</v>
      </c>
      <c r="R25" s="32">
        <f t="shared" si="3"/>
        <v>4724.93</v>
      </c>
      <c r="S25" s="32">
        <f t="shared" si="4"/>
        <v>56699.16</v>
      </c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</row>
    <row r="26" spans="1:53" ht="21.95" customHeight="1" x14ac:dyDescent="0.25">
      <c r="A26" s="1">
        <v>23</v>
      </c>
      <c r="B26" s="2" t="s">
        <v>26</v>
      </c>
      <c r="C26" s="21">
        <v>0.2</v>
      </c>
      <c r="D26" s="22" t="s">
        <v>40</v>
      </c>
      <c r="E26" s="1">
        <v>1</v>
      </c>
      <c r="F26" s="1">
        <v>11</v>
      </c>
      <c r="G26" s="3">
        <v>4166.46</v>
      </c>
      <c r="H26" s="13">
        <v>45831.06</v>
      </c>
      <c r="I26" s="4">
        <v>549972.72</v>
      </c>
      <c r="J26" s="10">
        <f t="shared" si="0"/>
        <v>4166.46</v>
      </c>
      <c r="K26" s="14">
        <f t="shared" si="1"/>
        <v>45831.06</v>
      </c>
      <c r="L26" s="10">
        <f t="shared" si="2"/>
        <v>549972.72</v>
      </c>
      <c r="M26" s="21">
        <v>0.2</v>
      </c>
      <c r="N26" s="22" t="s">
        <v>40</v>
      </c>
      <c r="O26" s="1">
        <v>1</v>
      </c>
      <c r="P26" s="1">
        <v>11</v>
      </c>
      <c r="Q26" s="31">
        <v>4166.46</v>
      </c>
      <c r="R26" s="32">
        <f t="shared" si="3"/>
        <v>45831.06</v>
      </c>
      <c r="S26" s="32">
        <f t="shared" si="4"/>
        <v>549972.72</v>
      </c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</row>
    <row r="27" spans="1:53" ht="21.95" customHeight="1" x14ac:dyDescent="0.25">
      <c r="A27" s="1">
        <v>24</v>
      </c>
      <c r="B27" s="2" t="s">
        <v>33</v>
      </c>
      <c r="C27" s="21">
        <v>0.2</v>
      </c>
      <c r="D27" s="22" t="s">
        <v>40</v>
      </c>
      <c r="E27" s="1">
        <v>1</v>
      </c>
      <c r="F27" s="1">
        <v>5</v>
      </c>
      <c r="G27" s="3">
        <v>4299.8900000000003</v>
      </c>
      <c r="H27" s="13">
        <v>21499.45</v>
      </c>
      <c r="I27" s="4">
        <v>257993.40000000002</v>
      </c>
      <c r="J27" s="10">
        <f t="shared" si="0"/>
        <v>4299.8900000000003</v>
      </c>
      <c r="K27" s="14">
        <f t="shared" si="1"/>
        <v>21499.45</v>
      </c>
      <c r="L27" s="10">
        <f t="shared" si="2"/>
        <v>257993.40000000002</v>
      </c>
      <c r="M27" s="21">
        <v>0.2</v>
      </c>
      <c r="N27" s="22" t="s">
        <v>40</v>
      </c>
      <c r="O27" s="1">
        <v>1</v>
      </c>
      <c r="P27" s="1">
        <v>5</v>
      </c>
      <c r="Q27" s="31">
        <v>4299.8900000000003</v>
      </c>
      <c r="R27" s="32">
        <f t="shared" si="3"/>
        <v>21499.45</v>
      </c>
      <c r="S27" s="32">
        <f t="shared" si="4"/>
        <v>257993.40000000002</v>
      </c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</row>
    <row r="28" spans="1:53" ht="21.95" customHeight="1" x14ac:dyDescent="0.25">
      <c r="A28" s="1">
        <v>25</v>
      </c>
      <c r="B28" s="2" t="s">
        <v>44</v>
      </c>
      <c r="C28" s="25"/>
      <c r="D28" s="22" t="s">
        <v>40</v>
      </c>
      <c r="E28" s="1">
        <v>1</v>
      </c>
      <c r="F28" s="1">
        <v>1</v>
      </c>
      <c r="G28" s="3">
        <v>6082.98</v>
      </c>
      <c r="H28" s="13">
        <v>6082.98</v>
      </c>
      <c r="I28" s="4">
        <v>72995.759999999995</v>
      </c>
      <c r="J28" s="10">
        <f t="shared" si="0"/>
        <v>6082.98</v>
      </c>
      <c r="K28" s="14">
        <f t="shared" si="1"/>
        <v>6082.98</v>
      </c>
      <c r="L28" s="10">
        <f t="shared" si="2"/>
        <v>72995.759999999995</v>
      </c>
      <c r="M28" s="25"/>
      <c r="N28" s="22" t="s">
        <v>40</v>
      </c>
      <c r="O28" s="1">
        <v>1</v>
      </c>
      <c r="P28" s="1">
        <v>1</v>
      </c>
      <c r="Q28" s="31">
        <v>6082.98</v>
      </c>
      <c r="R28" s="32">
        <f t="shared" si="3"/>
        <v>6082.98</v>
      </c>
      <c r="S28" s="32">
        <f t="shared" si="4"/>
        <v>72995.759999999995</v>
      </c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</row>
    <row r="29" spans="1:53" ht="21.95" customHeight="1" x14ac:dyDescent="0.25">
      <c r="A29" s="1">
        <v>26</v>
      </c>
      <c r="B29" s="2" t="s">
        <v>27</v>
      </c>
      <c r="C29" s="25">
        <v>0.2</v>
      </c>
      <c r="D29" s="22" t="s">
        <v>41</v>
      </c>
      <c r="E29" s="1">
        <v>1</v>
      </c>
      <c r="F29" s="1">
        <v>1</v>
      </c>
      <c r="G29" s="3">
        <v>5149.7700000000004</v>
      </c>
      <c r="H29" s="13">
        <v>5149.7700000000004</v>
      </c>
      <c r="I29" s="4">
        <v>61797.240000000005</v>
      </c>
      <c r="J29" s="10">
        <f t="shared" si="0"/>
        <v>5149.7700000000004</v>
      </c>
      <c r="K29" s="14">
        <f t="shared" si="1"/>
        <v>5149.7700000000004</v>
      </c>
      <c r="L29" s="10">
        <f t="shared" si="2"/>
        <v>61797.240000000005</v>
      </c>
      <c r="M29" s="25">
        <v>0.2</v>
      </c>
      <c r="N29" s="22" t="s">
        <v>41</v>
      </c>
      <c r="O29" s="1">
        <v>1</v>
      </c>
      <c r="P29" s="1">
        <v>1</v>
      </c>
      <c r="Q29" s="31">
        <v>5149.7700000000004</v>
      </c>
      <c r="R29" s="32">
        <f t="shared" si="3"/>
        <v>5149.7700000000004</v>
      </c>
      <c r="S29" s="32">
        <f t="shared" si="4"/>
        <v>61797.240000000005</v>
      </c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</row>
    <row r="30" spans="1:53" ht="21.95" customHeight="1" x14ac:dyDescent="0.25">
      <c r="A30" s="1">
        <v>27</v>
      </c>
      <c r="B30" s="2" t="s">
        <v>36</v>
      </c>
      <c r="C30" s="21">
        <v>0.4</v>
      </c>
      <c r="D30" s="22" t="s">
        <v>40</v>
      </c>
      <c r="E30" s="1">
        <v>1</v>
      </c>
      <c r="F30" s="1">
        <v>1</v>
      </c>
      <c r="G30" s="3">
        <v>5107.88</v>
      </c>
      <c r="H30" s="13">
        <v>5107.88</v>
      </c>
      <c r="I30" s="4">
        <v>61294.559999999998</v>
      </c>
      <c r="J30" s="10">
        <f t="shared" si="0"/>
        <v>5107.88</v>
      </c>
      <c r="K30" s="14">
        <f t="shared" si="1"/>
        <v>5107.88</v>
      </c>
      <c r="L30" s="10">
        <f t="shared" si="2"/>
        <v>61294.559999999998</v>
      </c>
      <c r="M30" s="21">
        <v>0.4</v>
      </c>
      <c r="N30" s="22" t="s">
        <v>40</v>
      </c>
      <c r="O30" s="1">
        <v>1</v>
      </c>
      <c r="P30" s="1">
        <v>1</v>
      </c>
      <c r="Q30" s="31">
        <v>5107.88</v>
      </c>
      <c r="R30" s="32">
        <f t="shared" si="3"/>
        <v>5107.88</v>
      </c>
      <c r="S30" s="32">
        <f t="shared" si="4"/>
        <v>61294.559999999998</v>
      </c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</row>
    <row r="31" spans="1:53" ht="21.95" customHeight="1" x14ac:dyDescent="0.25">
      <c r="A31" s="1">
        <v>28</v>
      </c>
      <c r="B31" s="2" t="s">
        <v>28</v>
      </c>
      <c r="C31" s="21">
        <v>0.4</v>
      </c>
      <c r="D31" s="22" t="s">
        <v>41</v>
      </c>
      <c r="E31" s="1">
        <v>1</v>
      </c>
      <c r="F31" s="1">
        <v>1</v>
      </c>
      <c r="G31" s="3">
        <v>4957.9399999999996</v>
      </c>
      <c r="H31" s="13">
        <v>4957.9399999999996</v>
      </c>
      <c r="I31" s="4">
        <v>59495.28</v>
      </c>
      <c r="J31" s="10">
        <f t="shared" si="0"/>
        <v>4957.9399999999996</v>
      </c>
      <c r="K31" s="14">
        <f t="shared" si="1"/>
        <v>4957.9399999999996</v>
      </c>
      <c r="L31" s="10">
        <f t="shared" si="2"/>
        <v>59495.28</v>
      </c>
      <c r="M31" s="21">
        <v>0.4</v>
      </c>
      <c r="N31" s="22" t="s">
        <v>41</v>
      </c>
      <c r="O31" s="1">
        <v>1</v>
      </c>
      <c r="P31" s="1">
        <v>1</v>
      </c>
      <c r="Q31" s="31">
        <v>4957.9399999999996</v>
      </c>
      <c r="R31" s="32">
        <f t="shared" si="3"/>
        <v>4957.9399999999996</v>
      </c>
      <c r="S31" s="32">
        <f t="shared" si="4"/>
        <v>59495.28</v>
      </c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</row>
    <row r="32" spans="1:53" ht="21.95" customHeight="1" x14ac:dyDescent="0.25">
      <c r="A32" s="1">
        <v>29</v>
      </c>
      <c r="B32" s="2" t="s">
        <v>29</v>
      </c>
      <c r="C32" s="23"/>
      <c r="D32" s="22"/>
      <c r="E32" s="1">
        <v>1</v>
      </c>
      <c r="F32" s="1">
        <v>1</v>
      </c>
      <c r="G32" s="3"/>
      <c r="H32" s="13">
        <v>3958.1183333333333</v>
      </c>
      <c r="I32" s="4">
        <v>47497.42</v>
      </c>
      <c r="J32" s="10"/>
      <c r="K32" s="14">
        <f>H32</f>
        <v>3958.1183333333333</v>
      </c>
      <c r="L32" s="10">
        <f t="shared" si="2"/>
        <v>47497.42</v>
      </c>
      <c r="M32" s="23"/>
      <c r="N32" s="22"/>
      <c r="O32" s="1">
        <v>1</v>
      </c>
      <c r="P32" s="1">
        <v>1</v>
      </c>
      <c r="Q32" s="31"/>
      <c r="R32" s="32">
        <v>3958.1183333333333</v>
      </c>
      <c r="S32" s="32">
        <f t="shared" si="4"/>
        <v>47497.42</v>
      </c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</row>
    <row r="33" spans="1:53" ht="21.95" customHeight="1" x14ac:dyDescent="0.25">
      <c r="A33" s="1">
        <v>30</v>
      </c>
      <c r="B33" s="2" t="s">
        <v>30</v>
      </c>
      <c r="C33" s="23"/>
      <c r="D33" s="22"/>
      <c r="E33" s="1">
        <v>1</v>
      </c>
      <c r="F33" s="1">
        <v>3</v>
      </c>
      <c r="G33" s="3">
        <v>40</v>
      </c>
      <c r="H33" s="13">
        <v>6244.67</v>
      </c>
      <c r="I33" s="4">
        <v>74936.040000000008</v>
      </c>
      <c r="J33" s="16">
        <f t="shared" si="0"/>
        <v>40</v>
      </c>
      <c r="K33" s="16">
        <v>6650.58</v>
      </c>
      <c r="L33" s="16">
        <f t="shared" si="2"/>
        <v>79806.959999999992</v>
      </c>
      <c r="M33" s="23"/>
      <c r="N33" s="22"/>
      <c r="O33" s="1">
        <v>1</v>
      </c>
      <c r="P33" s="1">
        <v>3</v>
      </c>
      <c r="Q33" s="32">
        <v>40</v>
      </c>
      <c r="R33" s="32">
        <v>6650.58</v>
      </c>
      <c r="S33" s="32">
        <f t="shared" si="4"/>
        <v>79806.959999999992</v>
      </c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</row>
    <row r="34" spans="1:53" ht="21.95" customHeight="1" x14ac:dyDescent="0.25">
      <c r="A34" s="1">
        <v>31</v>
      </c>
      <c r="B34" s="2" t="s">
        <v>31</v>
      </c>
      <c r="C34" s="25"/>
      <c r="D34" s="22"/>
      <c r="E34" s="1">
        <v>1</v>
      </c>
      <c r="F34" s="1">
        <v>3</v>
      </c>
      <c r="G34" s="3">
        <v>80</v>
      </c>
      <c r="H34" s="13">
        <v>1424.35</v>
      </c>
      <c r="I34" s="4">
        <v>17092.199999999997</v>
      </c>
      <c r="J34" s="16">
        <f t="shared" si="0"/>
        <v>80</v>
      </c>
      <c r="K34" s="16">
        <v>1516.93</v>
      </c>
      <c r="L34" s="16">
        <f t="shared" si="2"/>
        <v>18203.16</v>
      </c>
      <c r="M34" s="25"/>
      <c r="N34" s="22"/>
      <c r="O34" s="1">
        <v>1</v>
      </c>
      <c r="P34" s="1">
        <v>3</v>
      </c>
      <c r="Q34" s="32">
        <v>80</v>
      </c>
      <c r="R34" s="32">
        <v>1516.93</v>
      </c>
      <c r="S34" s="32">
        <f t="shared" si="4"/>
        <v>18203.16</v>
      </c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</row>
    <row r="35" spans="1:53" ht="21.95" customHeight="1" x14ac:dyDescent="0.25">
      <c r="A35" s="41" t="s">
        <v>32</v>
      </c>
      <c r="B35" s="41"/>
      <c r="C35" s="41"/>
      <c r="D35" s="41"/>
      <c r="E35" s="41"/>
      <c r="F35" s="41"/>
      <c r="G35" s="41"/>
      <c r="H35" s="9">
        <v>340184.89833333332</v>
      </c>
      <c r="I35" s="9">
        <v>4082218.7799999989</v>
      </c>
      <c r="J35" s="7"/>
      <c r="K35" s="15">
        <f>SUM(K4:K34)</f>
        <v>342003.38833333337</v>
      </c>
      <c r="L35" s="15">
        <f>SUM(L4:L34)</f>
        <v>4104040.6599999997</v>
      </c>
      <c r="M35" s="28"/>
      <c r="N35" s="28"/>
      <c r="O35" s="28"/>
      <c r="R35" s="34">
        <f>SUM(R4:R34)</f>
        <v>346748.25833333336</v>
      </c>
      <c r="S35" s="34">
        <f>SUM(S4:S34)</f>
        <v>4160979.1</v>
      </c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</row>
    <row r="36" spans="1:53" ht="21.95" customHeight="1" x14ac:dyDescent="0.25">
      <c r="L36" s="45">
        <f>L35-I35</f>
        <v>21821.88000000082</v>
      </c>
      <c r="M36" s="8"/>
      <c r="N36" s="8"/>
      <c r="O36" s="8"/>
      <c r="Q36" s="33"/>
      <c r="R36" s="45">
        <f>R35-K35</f>
        <v>4744.8699999999953</v>
      </c>
      <c r="S36" s="46">
        <f>S35-L35</f>
        <v>56938.44000000041</v>
      </c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</row>
    <row r="37" spans="1:53" ht="21.95" customHeight="1" x14ac:dyDescent="0.25">
      <c r="R37" s="8"/>
    </row>
    <row r="38" spans="1:53" ht="21.95" customHeight="1" x14ac:dyDescent="0.25">
      <c r="R38" s="8"/>
    </row>
    <row r="39" spans="1:53" ht="21.95" customHeight="1" x14ac:dyDescent="0.25">
      <c r="V39" s="11">
        <f>(S35*100)/I35</f>
        <v>101.92935078310529</v>
      </c>
    </row>
  </sheetData>
  <mergeCells count="4">
    <mergeCell ref="J2:L2"/>
    <mergeCell ref="A35:G35"/>
    <mergeCell ref="E2:I2"/>
    <mergeCell ref="Q2:S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Ritele Marcia de Souza</dc:creator>
  <cp:lastModifiedBy>Ritele Marcia de Souza</cp:lastModifiedBy>
  <dcterms:created xsi:type="dcterms:W3CDTF">2023-10-18T10:20:20Z</dcterms:created>
  <dcterms:modified xsi:type="dcterms:W3CDTF">2023-12-13T16:35:15Z</dcterms:modified>
</cp:coreProperties>
</file>