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sabel.miranda\OneDrive - Instituto Federal de Minas Gerais\DAP - OneDrive\CONTRATOS -CONVÊNIOS\01-02 CRONOGRAMA CONTRATOS\"/>
    </mc:Choice>
  </mc:AlternateContent>
  <bookViews>
    <workbookView xWindow="0" yWindow="0" windowWidth="28800" windowHeight="1221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G9" i="3" l="1"/>
  <c r="E9" i="3"/>
  <c r="F9" i="3" s="1"/>
  <c r="H9" i="3" s="1"/>
  <c r="F12" i="3" s="1"/>
  <c r="G12" i="3" s="1"/>
  <c r="E6" i="3"/>
  <c r="E5" i="3"/>
  <c r="B10" i="4"/>
  <c r="G14" i="4"/>
  <c r="G13" i="4"/>
  <c r="G16" i="4" s="1"/>
  <c r="F16" i="4" s="1"/>
  <c r="C9" i="3" l="1"/>
  <c r="D9" i="3" s="1"/>
  <c r="F8" i="4"/>
  <c r="G6" i="4"/>
  <c r="G8" i="4" s="1"/>
  <c r="G5" i="4"/>
  <c r="C12" i="3" l="1"/>
  <c r="C13" i="3" l="1"/>
  <c r="B2" i="4" l="1"/>
  <c r="J139" i="4" l="1"/>
  <c r="E27" i="2" l="1"/>
  <c r="B6" i="3" l="1"/>
  <c r="B5" i="3"/>
  <c r="G27" i="2"/>
  <c r="F27" i="2"/>
</calcChain>
</file>

<file path=xl/sharedStrings.xml><?xml version="1.0" encoding="utf-8"?>
<sst xmlns="http://schemas.openxmlformats.org/spreadsheetml/2006/main" count="57" uniqueCount="38">
  <si>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</si>
  <si>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</si>
  <si>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</si>
  <si>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</si>
  <si>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</si>
  <si>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</si>
  <si>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</si>
  <si>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</si>
  <si>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</si>
  <si>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</si>
  <si>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</si>
  <si>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</si>
  <si>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</si>
  <si>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</si>
  <si>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</si>
  <si>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</si>
  <si>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Unid</t>
  </si>
  <si>
    <t>1º</t>
  </si>
  <si>
    <t>Parcela nº</t>
  </si>
  <si>
    <t>Valor Parcela</t>
  </si>
  <si>
    <t xml:space="preserve">DESCRIÇÃO </t>
  </si>
  <si>
    <t>Contratação de serviço de fornecimento de tronco SIP para interligação com o PABX do IFMG campus Governador Valadares com o intuito de fazer e receber ligações. As ligações devem ser ilimitadas de fixo para fixo, e de fixo para móvel, sem custo adicional ao valor da mensalidade. Deve haver portabilidade de pelo menos 1 (um) dos números fixos utilizados atualmente pelo IFMG campus Governador Valadares, que será prestado nas condições estabelecidas no Termo de Referência, anexos à Dispensa de Licitação nº 657/2022</t>
  </si>
  <si>
    <t>CONTRATO 19.2023</t>
  </si>
  <si>
    <t>03/04/2023 A 02/04/2024</t>
  </si>
  <si>
    <t>23212.000457/2023-29</t>
  </si>
  <si>
    <t>Estimativa de peças de reposição e componentes diversos</t>
  </si>
  <si>
    <t>Estimativa de Serviços de Instalação e Desinstalação de ar condicionado e Serviços de instalação de conjuntos de filtragem.</t>
  </si>
  <si>
    <t>Serv</t>
  </si>
  <si>
    <t>03/04/2024 A 02/04/2025</t>
  </si>
  <si>
    <t>23212.000151/2024-53</t>
  </si>
  <si>
    <t>Prorrogação</t>
  </si>
  <si>
    <t>ADITIVO 001/2024 - PRORROGAÇÃO</t>
  </si>
  <si>
    <t>Novo valor Mensal</t>
  </si>
  <si>
    <t>Novo valor Anual</t>
  </si>
  <si>
    <t>Diferença Global</t>
  </si>
  <si>
    <t>Valor do Termo</t>
  </si>
  <si>
    <t>Diferença</t>
  </si>
  <si>
    <t>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</si>
</sst>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  <numFmt numFmtId="167" formatCode="_-&quot;R$ &quot;* #,##0.00_-;&quot;-R$ &quot;* #,##0.00_-;_-&quot;R$ &quot;* \-??_-;_-@_-"/>
    <numFmt numFmtId="168" formatCode="&quot;R$ &quot;#,##0.00;[Red]&quot;-R$ &quot;#,##0.00"/>
    <numFmt numFmtId="169" formatCode="_-&quot;R$&quot;* #,##0.00_-;&quot;-R$&quot;* #,##0.00_-;_-&quot;R$&quot;* \-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EB4E3"/>
        <bgColor rgb="FF7DA7D8"/>
      </patternFill>
    </fill>
    <fill>
      <patternFill patternType="solid">
        <fgColor rgb="FF00B0F0"/>
        <bgColor rgb="FF33CCCC"/>
      </patternFill>
    </fill>
    <fill>
      <patternFill patternType="solid">
        <fgColor rgb="FF000000"/>
        <bgColor rgb="FF0033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8" fontId="9" fillId="0" borderId="1" xfId="0" applyNumberFormat="1" applyFont="1" applyBorder="1"/>
    <xf numFmtId="0" fontId="0" fillId="0" borderId="1" xfId="0" applyFont="1" applyBorder="1" applyAlignment="1">
      <alignment wrapText="1"/>
    </xf>
    <xf numFmtId="8" fontId="0" fillId="0" borderId="1" xfId="1" applyNumberFormat="1" applyFont="1" applyBorder="1"/>
    <xf numFmtId="8" fontId="0" fillId="0" borderId="1" xfId="1" applyNumberFormat="1" applyFont="1" applyFill="1" applyBorder="1"/>
    <xf numFmtId="8" fontId="0" fillId="0" borderId="0" xfId="0" applyNumberForma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 vertical="center"/>
    </xf>
    <xf numFmtId="8" fontId="9" fillId="0" borderId="1" xfId="0" applyNumberFormat="1" applyFont="1" applyBorder="1" applyAlignment="1"/>
    <xf numFmtId="8" fontId="0" fillId="0" borderId="5" xfId="1" applyNumberFormat="1" applyFon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68" fontId="0" fillId="0" borderId="1" xfId="1" applyNumberFormat="1" applyFont="1" applyBorder="1" applyAlignment="1" applyProtection="1"/>
    <xf numFmtId="0" fontId="12" fillId="7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167" fontId="0" fillId="0" borderId="0" xfId="0" applyNumberFormat="1" applyBorder="1" applyAlignment="1"/>
    <xf numFmtId="44" fontId="11" fillId="0" borderId="1" xfId="1" applyFont="1" applyBorder="1" applyAlignment="1" applyProtection="1">
      <alignment horizontal="center" vertical="center"/>
    </xf>
    <xf numFmtId="44" fontId="11" fillId="0" borderId="1" xfId="1" applyFont="1" applyBorder="1" applyAlignment="1" applyProtection="1">
      <alignment horizontal="center" vertical="center" wrapText="1"/>
    </xf>
    <xf numFmtId="44" fontId="0" fillId="0" borderId="1" xfId="1" applyFont="1" applyBorder="1" applyAlignment="1" applyProtection="1">
      <alignment horizontal="center" vertical="center"/>
    </xf>
    <xf numFmtId="169" fontId="0" fillId="0" borderId="1" xfId="0" applyNumberFormat="1" applyBorder="1"/>
    <xf numFmtId="0" fontId="0" fillId="0" borderId="6" xfId="0" applyBorder="1"/>
    <xf numFmtId="14" fontId="11" fillId="5" borderId="1" xfId="0" applyNumberFormat="1" applyFont="1" applyFill="1" applyBorder="1" applyAlignment="1">
      <alignment horizontal="center"/>
    </xf>
    <xf numFmtId="8" fontId="0" fillId="0" borderId="1" xfId="1" applyNumberFormat="1" applyFont="1" applyBorder="1" applyAlignment="1" applyProtection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3"/>
  <sheetViews>
    <sheetView showGridLines="0" workbookViewId="0">
      <selection activeCell="D15" sqref="D15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22</v>
      </c>
      <c r="C3" s="29" t="s">
        <v>6</v>
      </c>
      <c r="D3" s="29" t="s">
        <v>7</v>
      </c>
      <c r="E3" s="29" t="s">
        <v>0</v>
      </c>
      <c r="F3" s="30" t="s">
        <v>1</v>
      </c>
      <c r="G3" s="31" t="s">
        <v>2</v>
      </c>
      <c r="H3" s="29" t="s">
        <v>4</v>
      </c>
      <c r="I3" s="63"/>
      <c r="J3" s="63"/>
    </row>
    <row r="4" spans="2:10" x14ac:dyDescent="0.25">
      <c r="B4" s="22" t="s">
        <v>3</v>
      </c>
      <c r="C4" s="19"/>
      <c r="D4" s="23" t="s">
        <v>23</v>
      </c>
      <c r="E4" s="19">
        <v>120800</v>
      </c>
      <c r="F4" s="20"/>
      <c r="G4" s="21"/>
      <c r="H4" s="23" t="s">
        <v>24</v>
      </c>
      <c r="I4" s="5"/>
    </row>
    <row r="5" spans="2:10" x14ac:dyDescent="0.25">
      <c r="B5" s="45" t="s">
        <v>31</v>
      </c>
      <c r="C5" s="19" t="s">
        <v>30</v>
      </c>
      <c r="D5" s="23" t="s">
        <v>28</v>
      </c>
      <c r="E5" s="19">
        <v>120800</v>
      </c>
      <c r="F5" s="20"/>
      <c r="G5" s="21"/>
      <c r="H5" s="23" t="s">
        <v>29</v>
      </c>
      <c r="I5" s="5"/>
    </row>
    <row r="6" spans="2:10" x14ac:dyDescent="0.25">
      <c r="B6" s="22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7"/>
      <c r="D7" s="18"/>
      <c r="E7" s="19"/>
      <c r="F7" s="20"/>
      <c r="G7" s="21"/>
      <c r="H7" s="18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45"/>
      <c r="C10" s="17"/>
      <c r="D10" s="18"/>
      <c r="E10" s="19"/>
      <c r="F10" s="20"/>
      <c r="G10" s="21"/>
      <c r="H10" s="18"/>
      <c r="I10" s="5"/>
    </row>
    <row r="11" spans="2:10" x14ac:dyDescent="0.25">
      <c r="B11" s="22"/>
      <c r="C11" s="19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23"/>
      <c r="E14" s="19"/>
      <c r="F14" s="20"/>
      <c r="G14" s="21"/>
      <c r="H14" s="23"/>
      <c r="I14" s="5"/>
    </row>
    <row r="15" spans="2:10" x14ac:dyDescent="0.25">
      <c r="B15" s="22"/>
      <c r="C15" s="19"/>
      <c r="D15" s="23"/>
      <c r="E15" s="19"/>
      <c r="F15" s="20"/>
      <c r="G15" s="21"/>
      <c r="H15" s="24"/>
      <c r="I15" s="5"/>
    </row>
    <row r="16" spans="2:10" x14ac:dyDescent="0.25">
      <c r="B16" s="22"/>
      <c r="C16" s="19"/>
      <c r="D16" s="23"/>
      <c r="E16" s="19"/>
      <c r="F16" s="20"/>
      <c r="G16" s="21"/>
      <c r="H16" s="23"/>
      <c r="I16" s="5"/>
    </row>
    <row r="17" spans="2:10" x14ac:dyDescent="0.25">
      <c r="B17" s="22"/>
      <c r="C17" s="19"/>
      <c r="D17" s="18"/>
      <c r="E17" s="19"/>
      <c r="F17" s="20"/>
      <c r="G17" s="21"/>
      <c r="H17" s="18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  <c r="J19" s="6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16"/>
      <c r="C26" s="17"/>
      <c r="D26" s="18"/>
      <c r="E26" s="19"/>
      <c r="F26" s="20"/>
      <c r="G26" s="21"/>
      <c r="H26" s="18"/>
      <c r="I26" s="5"/>
      <c r="J26" s="6"/>
    </row>
    <row r="27" spans="2:10" x14ac:dyDescent="0.25">
      <c r="B27" s="64" t="s">
        <v>8</v>
      </c>
      <c r="C27" s="65"/>
      <c r="D27" s="66"/>
      <c r="E27" s="26">
        <f>SUM(E4:E26)</f>
        <v>241600</v>
      </c>
      <c r="F27" s="27">
        <f>SUM(F4:F26)</f>
        <v>0</v>
      </c>
      <c r="G27" s="28">
        <f>SUM(G4:G26)</f>
        <v>0</v>
      </c>
      <c r="H27" s="25"/>
      <c r="I27" s="7"/>
    </row>
    <row r="28" spans="2:10" x14ac:dyDescent="0.25">
      <c r="C28" s="8"/>
      <c r="E28" s="8"/>
      <c r="F28" s="9"/>
      <c r="G28" s="10"/>
    </row>
    <row r="29" spans="2:10" x14ac:dyDescent="0.25">
      <c r="E29" s="8"/>
      <c r="F29" s="15"/>
    </row>
    <row r="30" spans="2:10" x14ac:dyDescent="0.25">
      <c r="E30" s="14"/>
      <c r="F30" s="15"/>
      <c r="I30" s="11"/>
    </row>
    <row r="31" spans="2:10" x14ac:dyDescent="0.25">
      <c r="E31" s="13"/>
      <c r="F31" s="15"/>
    </row>
    <row r="32" spans="2:10" x14ac:dyDescent="0.25">
      <c r="E32" s="12"/>
      <c r="F32" s="15"/>
    </row>
    <row r="33" spans="6:6" x14ac:dyDescent="0.25">
      <c r="F33" s="15"/>
    </row>
  </sheetData>
  <mergeCells count="2">
    <mergeCell ref="I3:J3"/>
    <mergeCell ref="B27:D27"/>
  </mergeCells>
  <conditionalFormatting sqref="C18:C20 C28:C1048576 C3:C1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7">
    <cfRule type="containsText" dxfId="7" priority="7" operator="containsText" text="acréscimo">
      <formula>NOT(ISERROR(SEARCH("acréscimo",C17)))</formula>
    </cfRule>
    <cfRule type="containsText" dxfId="6" priority="8" operator="containsText" text="supressão">
      <formula>NOT(ISERROR(SEARCH("supressão",C17)))</formula>
    </cfRule>
  </conditionalFormatting>
  <conditionalFormatting sqref="C21">
    <cfRule type="containsText" dxfId="5" priority="5" operator="containsText" text="acréscimo">
      <formula>NOT(ISERROR(SEARCH("acréscimo",C21)))</formula>
    </cfRule>
    <cfRule type="containsText" dxfId="4" priority="6" operator="containsText" text="supressão">
      <formula>NOT(ISERROR(SEARCH("supressão",C21)))</formula>
    </cfRule>
  </conditionalFormatting>
  <conditionalFormatting sqref="C22">
    <cfRule type="containsText" dxfId="3" priority="3" operator="containsText" text="acréscimo">
      <formula>NOT(ISERROR(SEARCH("acréscimo",C22)))</formula>
    </cfRule>
    <cfRule type="containsText" dxfId="2" priority="4" operator="containsText" text="supressão">
      <formula>NOT(ISERROR(SEARCH("supressão",C22)))</formula>
    </cfRule>
  </conditionalFormatting>
  <conditionalFormatting sqref="C23:C26">
    <cfRule type="containsText" dxfId="1" priority="1" operator="containsText" text="acréscimo">
      <formula>NOT(ISERROR(SEARCH("acréscimo",C23)))</formula>
    </cfRule>
    <cfRule type="containsText" dxfId="0" priority="2" operator="containsText" text="supressão">
      <formula>NOT(ISERROR(SEARCH("supressão",C23)))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9"/>
  <sheetViews>
    <sheetView showGridLines="0" zoomScale="110" zoomScaleNormal="110" workbookViewId="0">
      <selection activeCell="C25" sqref="C25"/>
    </sheetView>
  </sheetViews>
  <sheetFormatPr defaultRowHeight="15" x14ac:dyDescent="0.25"/>
  <cols>
    <col min="1" max="1" width="2.42578125" customWidth="1"/>
    <col min="3" max="3" width="54.5703125" bestFit="1" customWidth="1"/>
    <col min="4" max="4" width="14.140625" bestFit="1" customWidth="1"/>
    <col min="5" max="5" width="15.42578125" bestFit="1" customWidth="1"/>
    <col min="6" max="6" width="16.28515625" bestFit="1" customWidth="1"/>
    <col min="7" max="7" width="14.42578125" bestFit="1" customWidth="1"/>
    <col min="8" max="8" width="19" style="43" customWidth="1"/>
    <col min="9" max="10" width="22.140625" bestFit="1" customWidth="1"/>
  </cols>
  <sheetData>
    <row r="2" spans="2:8" x14ac:dyDescent="0.25">
      <c r="B2" s="67" t="str">
        <f>'Resumo do Contrato'!B3</f>
        <v>CONTRATO 19.2023</v>
      </c>
      <c r="C2" s="67"/>
      <c r="D2" s="67"/>
      <c r="E2" s="67"/>
      <c r="F2" s="67"/>
      <c r="G2" s="67"/>
    </row>
    <row r="3" spans="2:8" x14ac:dyDescent="0.25">
      <c r="B3" s="44" t="s">
        <v>10</v>
      </c>
      <c r="C3" s="44" t="s">
        <v>20</v>
      </c>
      <c r="D3" s="44" t="s">
        <v>12</v>
      </c>
      <c r="E3" s="44" t="s">
        <v>13</v>
      </c>
      <c r="F3" s="44" t="s">
        <v>14</v>
      </c>
      <c r="G3" s="44" t="s">
        <v>15</v>
      </c>
    </row>
    <row r="4" spans="2:8" x14ac:dyDescent="0.25">
      <c r="B4" s="56">
        <v>1</v>
      </c>
      <c r="C4" s="58" t="s">
        <v>25</v>
      </c>
      <c r="D4" s="59" t="s">
        <v>16</v>
      </c>
      <c r="E4" s="59">
        <v>1</v>
      </c>
      <c r="F4" s="60">
        <v>25000</v>
      </c>
      <c r="G4" s="60">
        <v>25000</v>
      </c>
    </row>
    <row r="5" spans="2:8" ht="45" x14ac:dyDescent="0.25">
      <c r="B5" s="57">
        <v>2</v>
      </c>
      <c r="C5" s="58" t="s">
        <v>26</v>
      </c>
      <c r="D5" s="59" t="s">
        <v>27</v>
      </c>
      <c r="E5" s="59">
        <v>10</v>
      </c>
      <c r="F5" s="60">
        <v>2500</v>
      </c>
      <c r="G5" s="60">
        <f>F5*E5</f>
        <v>25000</v>
      </c>
    </row>
    <row r="6" spans="2:8" ht="150" x14ac:dyDescent="0.25">
      <c r="B6" s="57">
        <v>3</v>
      </c>
      <c r="C6" s="58" t="s">
        <v>21</v>
      </c>
      <c r="D6" s="59" t="s">
        <v>16</v>
      </c>
      <c r="E6" s="59">
        <v>12</v>
      </c>
      <c r="F6" s="60">
        <v>5900</v>
      </c>
      <c r="G6" s="60">
        <f>F6*E6</f>
        <v>70800</v>
      </c>
    </row>
    <row r="7" spans="2:8" x14ac:dyDescent="0.25">
      <c r="B7" s="48"/>
      <c r="C7" s="52"/>
      <c r="D7" s="49"/>
      <c r="E7" s="49"/>
      <c r="F7" s="50"/>
      <c r="G7" s="50"/>
    </row>
    <row r="8" spans="2:8" x14ac:dyDescent="0.25">
      <c r="B8" s="68" t="s">
        <v>11</v>
      </c>
      <c r="C8" s="69"/>
      <c r="D8" s="69"/>
      <c r="E8" s="70"/>
      <c r="F8" s="61">
        <f>G8/12</f>
        <v>10066.666666666666</v>
      </c>
      <c r="G8" s="51">
        <f>SUM(G4:G7)</f>
        <v>120800</v>
      </c>
    </row>
    <row r="9" spans="2:8" x14ac:dyDescent="0.25">
      <c r="G9" s="43"/>
    </row>
    <row r="10" spans="2:8" x14ac:dyDescent="0.25">
      <c r="B10" s="72" t="str">
        <f>'Resumo do Contrato'!B5</f>
        <v>ADITIVO 001/2024 - PRORROGAÇÃO</v>
      </c>
      <c r="C10" s="67"/>
      <c r="D10" s="67"/>
      <c r="E10" s="67"/>
      <c r="F10" s="67"/>
      <c r="G10" s="67"/>
      <c r="H10"/>
    </row>
    <row r="11" spans="2:8" x14ac:dyDescent="0.25">
      <c r="B11" s="56" t="s">
        <v>10</v>
      </c>
      <c r="C11" s="56" t="s">
        <v>20</v>
      </c>
      <c r="D11" s="56" t="s">
        <v>12</v>
      </c>
      <c r="E11" s="56" t="s">
        <v>13</v>
      </c>
      <c r="F11" s="56" t="s">
        <v>14</v>
      </c>
      <c r="G11" s="56" t="s">
        <v>15</v>
      </c>
      <c r="H11"/>
    </row>
    <row r="12" spans="2:8" x14ac:dyDescent="0.25">
      <c r="B12" s="56">
        <v>1</v>
      </c>
      <c r="C12" s="58" t="s">
        <v>25</v>
      </c>
      <c r="D12" s="59" t="s">
        <v>16</v>
      </c>
      <c r="E12" s="59">
        <v>1</v>
      </c>
      <c r="F12" s="60">
        <v>25000</v>
      </c>
      <c r="G12" s="60">
        <v>25000</v>
      </c>
    </row>
    <row r="13" spans="2:8" ht="45" x14ac:dyDescent="0.25">
      <c r="B13" s="57">
        <v>2</v>
      </c>
      <c r="C13" s="58" t="s">
        <v>26</v>
      </c>
      <c r="D13" s="59" t="s">
        <v>27</v>
      </c>
      <c r="E13" s="59">
        <v>10</v>
      </c>
      <c r="F13" s="60">
        <v>2500</v>
      </c>
      <c r="G13" s="60">
        <f>F13*E13</f>
        <v>25000</v>
      </c>
    </row>
    <row r="14" spans="2:8" ht="150" x14ac:dyDescent="0.25">
      <c r="B14" s="57">
        <v>3</v>
      </c>
      <c r="C14" s="58" t="s">
        <v>21</v>
      </c>
      <c r="D14" s="59" t="s">
        <v>16</v>
      </c>
      <c r="E14" s="59">
        <v>12</v>
      </c>
      <c r="F14" s="60">
        <v>5900</v>
      </c>
      <c r="G14" s="60">
        <f>F14*E14</f>
        <v>70800</v>
      </c>
    </row>
    <row r="15" spans="2:8" x14ac:dyDescent="0.25">
      <c r="B15" s="56"/>
      <c r="C15" s="52"/>
      <c r="D15" s="49"/>
      <c r="E15" s="49"/>
      <c r="F15" s="50"/>
      <c r="G15" s="50"/>
    </row>
    <row r="16" spans="2:8" x14ac:dyDescent="0.25">
      <c r="B16" s="68" t="s">
        <v>11</v>
      </c>
      <c r="C16" s="69"/>
      <c r="D16" s="69"/>
      <c r="E16" s="70"/>
      <c r="F16" s="61">
        <f>G16/12</f>
        <v>10066.666666666666</v>
      </c>
      <c r="G16" s="51">
        <f>SUM(G12:G15)</f>
        <v>120800</v>
      </c>
    </row>
    <row r="139" spans="10:10" x14ac:dyDescent="0.25">
      <c r="J139" s="43">
        <f>SUM(J108:J138)</f>
        <v>0</v>
      </c>
    </row>
  </sheetData>
  <mergeCells count="4">
    <mergeCell ref="B2:G2"/>
    <mergeCell ref="B8:E8"/>
    <mergeCell ref="B10:G10"/>
    <mergeCell ref="B16:E1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showGridLines="0" tabSelected="1" zoomScale="85" zoomScaleNormal="85" workbookViewId="0">
      <selection activeCell="E27" sqref="E27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5.5703125" style="33" bestFit="1" customWidth="1"/>
    <col min="4" max="4" width="12.85546875" style="33" customWidth="1"/>
    <col min="5" max="5" width="11.85546875" style="33" bestFit="1" customWidth="1"/>
    <col min="6" max="8" width="12.85546875" style="33" bestFit="1" customWidth="1"/>
    <col min="9" max="16384" width="9.140625" style="33"/>
  </cols>
  <sheetData>
    <row r="1" spans="2:8" s="46" customFormat="1" x14ac:dyDescent="0.25"/>
    <row r="2" spans="2:8" s="46" customFormat="1" x14ac:dyDescent="0.25"/>
    <row r="3" spans="2:8" s="47" customFormat="1" x14ac:dyDescent="0.25"/>
    <row r="4" spans="2:8" s="47" customFormat="1" x14ac:dyDescent="0.25"/>
    <row r="5" spans="2:8" s="34" customFormat="1" x14ac:dyDescent="0.25">
      <c r="B5" s="67" t="str">
        <f>'Resumo do Contrato'!B3</f>
        <v>CONTRATO 19.2023</v>
      </c>
      <c r="C5" s="67"/>
      <c r="D5" s="67"/>
      <c r="E5" s="86" t="str">
        <f>'Resumo do Contrato'!B5</f>
        <v>ADITIVO 001/2024 - PRORROGAÇÃO</v>
      </c>
      <c r="F5" s="74"/>
      <c r="G5" s="74"/>
      <c r="H5" s="74"/>
    </row>
    <row r="6" spans="2:8" s="34" customFormat="1" x14ac:dyDescent="0.25">
      <c r="B6" s="72" t="str">
        <f>'Resumo do Contrato'!D4</f>
        <v>03/04/2023 A 02/04/2024</v>
      </c>
      <c r="C6" s="72"/>
      <c r="D6" s="72"/>
      <c r="E6" s="86" t="str">
        <f>'Resumo do Contrato'!D5</f>
        <v>03/04/2024 A 02/04/2025</v>
      </c>
      <c r="F6" s="74"/>
      <c r="G6" s="74"/>
      <c r="H6" s="74"/>
    </row>
    <row r="7" spans="2:8" s="34" customFormat="1" x14ac:dyDescent="0.25">
      <c r="B7" s="67"/>
      <c r="C7" s="67"/>
      <c r="D7" s="67"/>
      <c r="E7" s="74"/>
      <c r="F7" s="74"/>
      <c r="G7" s="74"/>
      <c r="H7" s="74"/>
    </row>
    <row r="8" spans="2:8" s="35" customFormat="1" ht="45" x14ac:dyDescent="0.25">
      <c r="B8" s="73"/>
      <c r="C8" s="36" t="s">
        <v>5</v>
      </c>
      <c r="D8" s="36" t="s">
        <v>0</v>
      </c>
      <c r="E8" s="75" t="s">
        <v>32</v>
      </c>
      <c r="F8" s="75" t="s">
        <v>33</v>
      </c>
      <c r="G8" s="75" t="s">
        <v>34</v>
      </c>
      <c r="H8" s="76" t="s">
        <v>35</v>
      </c>
    </row>
    <row r="9" spans="2:8" s="34" customFormat="1" x14ac:dyDescent="0.25">
      <c r="B9" s="73"/>
      <c r="C9" s="62">
        <f>'Resumo por item'!F8</f>
        <v>10066.666666666666</v>
      </c>
      <c r="D9" s="53">
        <f>C9*12</f>
        <v>120800</v>
      </c>
      <c r="E9" s="87">
        <f>'Resumo por item'!F16</f>
        <v>10066.666666666666</v>
      </c>
      <c r="F9" s="77">
        <f>E9*12</f>
        <v>120800</v>
      </c>
      <c r="G9" s="77">
        <f>F9-D9</f>
        <v>0</v>
      </c>
      <c r="H9" s="77">
        <f>G9</f>
        <v>0</v>
      </c>
    </row>
    <row r="10" spans="2:8" s="34" customFormat="1" x14ac:dyDescent="0.25">
      <c r="B10" s="71" t="s">
        <v>9</v>
      </c>
      <c r="C10" s="71"/>
      <c r="D10" s="37"/>
      <c r="E10" s="78" t="s">
        <v>9</v>
      </c>
      <c r="F10" s="78"/>
      <c r="G10" s="79"/>
      <c r="H10" s="80"/>
    </row>
    <row r="11" spans="2:8" s="38" customFormat="1" ht="45" x14ac:dyDescent="0.25">
      <c r="B11" s="41" t="s">
        <v>18</v>
      </c>
      <c r="C11" s="39" t="s">
        <v>19</v>
      </c>
      <c r="D11" s="40"/>
      <c r="E11" s="81" t="s">
        <v>18</v>
      </c>
      <c r="F11" s="82" t="s">
        <v>36</v>
      </c>
      <c r="G11" s="82" t="s">
        <v>19</v>
      </c>
      <c r="H11" s="82" t="s">
        <v>37</v>
      </c>
    </row>
    <row r="12" spans="2:8" s="34" customFormat="1" x14ac:dyDescent="0.25">
      <c r="B12" s="42" t="s">
        <v>17</v>
      </c>
      <c r="C12" s="54">
        <f>D9</f>
        <v>120800</v>
      </c>
      <c r="E12" s="83" t="s">
        <v>17</v>
      </c>
      <c r="F12" s="84">
        <f>(H9/360)*H12</f>
        <v>0</v>
      </c>
      <c r="G12" s="77">
        <f>C12+F12</f>
        <v>120800</v>
      </c>
      <c r="H12" s="85"/>
    </row>
    <row r="13" spans="2:8" x14ac:dyDescent="0.25">
      <c r="C13" s="55">
        <f>SUM(C12:C12)</f>
        <v>120800</v>
      </c>
    </row>
  </sheetData>
  <mergeCells count="9">
    <mergeCell ref="E5:H5"/>
    <mergeCell ref="E6:H6"/>
    <mergeCell ref="E7:H7"/>
    <mergeCell ref="E10:F10"/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  <ignoredErrors>
    <ignoredError sqref="E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Isabel Aparecida Souza Miranda</cp:lastModifiedBy>
  <dcterms:created xsi:type="dcterms:W3CDTF">2018-03-05T11:36:05Z</dcterms:created>
  <dcterms:modified xsi:type="dcterms:W3CDTF">2024-01-25T13:06:25Z</dcterms:modified>
</cp:coreProperties>
</file>