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NAE\2022\"/>
    </mc:Choice>
  </mc:AlternateContent>
  <bookViews>
    <workbookView xWindow="0" yWindow="0" windowWidth="16170" windowHeight="6030" activeTab="1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7" i="4" l="1"/>
  <c r="G6" i="4"/>
  <c r="G5" i="4"/>
  <c r="G4" i="4" l="1"/>
  <c r="C23" i="3" l="1"/>
  <c r="C22" i="3"/>
  <c r="C21" i="3"/>
  <c r="C20" i="3"/>
  <c r="C19" i="3"/>
  <c r="C18" i="3"/>
  <c r="C17" i="3"/>
  <c r="C16" i="3"/>
  <c r="C15" i="3"/>
  <c r="C14" i="3"/>
  <c r="C13" i="3"/>
  <c r="C12" i="3"/>
  <c r="B2" i="4"/>
  <c r="C26" i="3" l="1"/>
  <c r="I9" i="3" l="1"/>
  <c r="V9" i="3" l="1"/>
  <c r="U12" i="3" s="1"/>
  <c r="AA9" i="3"/>
  <c r="Z12" i="3" s="1"/>
  <c r="Q9" i="3"/>
  <c r="P12" i="3" s="1"/>
  <c r="K12" i="3"/>
  <c r="G8" i="4"/>
  <c r="V12" i="3" l="1"/>
  <c r="AA12" i="3" s="1"/>
  <c r="H45" i="4"/>
  <c r="G9" i="4"/>
  <c r="G45" i="4"/>
  <c r="I45" i="4" l="1"/>
  <c r="N9" i="3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<sst xmlns="http://schemas.openxmlformats.org/spreadsheetml/2006/main" count="124" uniqueCount="63">
  <si>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</si>
  <si>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</si>
  <si>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</si>
  <si>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</si>
  <si>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</si>
  <si>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</si>
  <si>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</si>
  <si>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</si>
  <si>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</si>
  <si>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</si>
  <si>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</si>
  <si>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</si>
  <si>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</si>
  <si>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</si>
  <si>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</si>
  <si>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</si>
  <si>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</si>
  <si>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</si>
  <si>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</si>
  <si>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</si>
  <si>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</si>
  <si>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</si>
  <si>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</si>
  <si>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</si>
  <si>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</si>
  <si>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</si>
  <si>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</si>
  <si>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</si>
  <si>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</si>
  <si>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</si>
  <si>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>DESCRIÇÃO</t>
  </si>
  <si>
    <t xml:space="preserve">TA 01.... -  - Vigência a partir de...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</si>
  <si>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</si>
  <si>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</si>
  <si>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</si>
  <si>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</si>
  <si>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</si>
  <si>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</si>
  <si>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</si>
  <si>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</si>
  <si>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</si>
  <si>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</si>
  <si>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</si>
  <si>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</si>
  <si>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</si>
  <si>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</si>
  <si>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</si>
  <si>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</si>
  <si>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</si>
  <si>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</si>
  <si>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</si>
  <si>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</si>
  <si>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ADITIVO </t>
  </si>
  <si>
    <t xml:space="preserve">Vigência a partir de </t>
  </si>
  <si>
    <t>kg</t>
  </si>
  <si>
    <t>22/09/2022 a 21/09/2023</t>
  </si>
  <si>
    <t xml:space="preserve"> 23209.004338/2022-13</t>
  </si>
  <si>
    <t xml:space="preserve">A L H O – in natura, de boa qualidade, bem desenvolvido, bulbo inteiriço, firme e intacto, sem lesões, perfurações e cortes, tamanho e coloração uniformes. 
</t>
  </si>
  <si>
    <t xml:space="preserve">BETERRABA - in natura, de primeira, fresca, compacta e firme. Isenta de lesões de origem física, mecânica e biológica, não conter substâncias terrosas, sujidades, corpos estranhos, parasitas, larvas ou outros animais (nos produtos e/ou embalagens).
</t>
  </si>
  <si>
    <t xml:space="preserve">CENOURA - in natura, sem ramas, casca lisa, raízes firmes, com cor laranja intensa, sem pigmentação verde ou roxa na parte superior (ombro), consistência firme, tamanho e coloração uniformes e sem início de germinação. Isenta de lesões de origem física, mecânica e biológica, não conter substâncias terrosas, sujidades, corpos estranhos, parasitas, larvas ou outros animais (nos produtos e/ou embalagens).
</t>
  </si>
  <si>
    <t xml:space="preserve">FEIJÃO CARIOCA - in natura, novo, grãos inteiros, aspecto brilhoso, liso, isento de matéria terrosa, outros grãos, pedras, corpos estranhos, fungos ou parasitas e livre de umidade. Poderá ser solicitada a entrega em embalagem contendo 1kg, sendo o agricultor o responsável pelas embalagens.
</t>
  </si>
  <si>
    <t xml:space="preserve">LARANJA – in natura, variedades bahia, pêra ou campista; sabor adocicado; de primeira qualidade, com tamanho e coloração uniformes; com cor, aroma, textura e aparência preservada; livre de enfermidades, podridão, mofo, lesões e danos. Deve presentar grau de maturação adequado.
</t>
  </si>
  <si>
    <t>CONTRATO 59/2022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</si>
</sst>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I14" sqref="I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62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4"/>
      <c r="J3" s="84"/>
    </row>
    <row r="4" spans="2:10" x14ac:dyDescent="0.25">
      <c r="B4" s="22" t="s">
        <v>3</v>
      </c>
      <c r="C4" s="19"/>
      <c r="D4" s="23" t="s">
        <v>55</v>
      </c>
      <c r="E4" s="19">
        <v>22942.799999999999</v>
      </c>
      <c r="F4" s="20"/>
      <c r="G4" s="21"/>
      <c r="H4" s="23" t="s">
        <v>56</v>
      </c>
      <c r="I4" s="5"/>
    </row>
    <row r="5" spans="2:10" x14ac:dyDescent="0.25">
      <c r="B5" s="72"/>
      <c r="C5" s="19"/>
      <c r="D5" s="23"/>
      <c r="E5" s="19"/>
      <c r="F5" s="20"/>
      <c r="G5" s="21"/>
      <c r="H5" s="23"/>
      <c r="I5" s="5"/>
    </row>
    <row r="6" spans="2:10" x14ac:dyDescent="0.25">
      <c r="B6" s="7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5" t="s">
        <v>10</v>
      </c>
      <c r="C28" s="86"/>
      <c r="D28" s="87"/>
      <c r="E28" s="26">
        <f>SUM(E4:E27)</f>
        <v>22942.799999999999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4"/>
  <sheetViews>
    <sheetView showGridLines="0" tabSelected="1" zoomScale="110" zoomScaleNormal="110" workbookViewId="0">
      <selection activeCell="G8" sqref="G8"/>
    </sheetView>
  </sheetViews>
  <sheetFormatPr defaultRowHeight="15" x14ac:dyDescent="0.25"/>
  <cols>
    <col min="1" max="1" width="2.42578125" customWidth="1"/>
    <col min="3" max="3" width="56.42578125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9" t="str">
        <f>'Resumo do Contrato'!B3</f>
        <v>CONTRATO 59/2022</v>
      </c>
      <c r="C2" s="89"/>
      <c r="D2" s="89"/>
      <c r="E2" s="89"/>
      <c r="F2" s="89"/>
      <c r="G2" s="89"/>
    </row>
    <row r="3" spans="2:9" x14ac:dyDescent="0.25">
      <c r="B3" s="59" t="s">
        <v>15</v>
      </c>
      <c r="C3" s="59" t="s">
        <v>30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ht="64.5" customHeight="1" x14ac:dyDescent="0.25">
      <c r="B4" s="81">
        <v>6</v>
      </c>
      <c r="C4" s="78" t="s">
        <v>57</v>
      </c>
      <c r="D4" s="81" t="s">
        <v>54</v>
      </c>
      <c r="E4" s="81">
        <v>50</v>
      </c>
      <c r="F4" s="79">
        <v>28.23</v>
      </c>
      <c r="G4" s="80">
        <f>F4*E4</f>
        <v>1411.5</v>
      </c>
    </row>
    <row r="5" spans="2:9" ht="85.5" customHeight="1" x14ac:dyDescent="0.25">
      <c r="B5" s="81">
        <v>12</v>
      </c>
      <c r="C5" s="78" t="s">
        <v>58</v>
      </c>
      <c r="D5" s="81" t="s">
        <v>54</v>
      </c>
      <c r="E5" s="81">
        <v>400</v>
      </c>
      <c r="F5" s="79">
        <v>6.23</v>
      </c>
      <c r="G5" s="80">
        <f>F5*E5</f>
        <v>2492</v>
      </c>
    </row>
    <row r="6" spans="2:9" ht="117.75" customHeight="1" x14ac:dyDescent="0.25">
      <c r="B6" s="81">
        <v>14</v>
      </c>
      <c r="C6" s="78" t="s">
        <v>59</v>
      </c>
      <c r="D6" s="81" t="s">
        <v>54</v>
      </c>
      <c r="E6" s="81">
        <v>400</v>
      </c>
      <c r="F6" s="79">
        <v>7.6</v>
      </c>
      <c r="G6" s="80">
        <f>F6*E6</f>
        <v>3040</v>
      </c>
    </row>
    <row r="7" spans="2:9" ht="87" customHeight="1" x14ac:dyDescent="0.25">
      <c r="B7" s="81">
        <v>20</v>
      </c>
      <c r="C7" s="78" t="s">
        <v>60</v>
      </c>
      <c r="D7" s="81" t="s">
        <v>54</v>
      </c>
      <c r="E7" s="81">
        <v>1590</v>
      </c>
      <c r="F7" s="79">
        <v>9.27</v>
      </c>
      <c r="G7" s="80">
        <f>F7*E7</f>
        <v>14739.3</v>
      </c>
    </row>
    <row r="8" spans="2:9" ht="82.5" customHeight="1" x14ac:dyDescent="0.25">
      <c r="B8" s="81">
        <v>24</v>
      </c>
      <c r="C8" s="83" t="s">
        <v>61</v>
      </c>
      <c r="D8" s="81" t="s">
        <v>54</v>
      </c>
      <c r="E8" s="81">
        <v>300</v>
      </c>
      <c r="F8" s="79">
        <v>4.2</v>
      </c>
      <c r="G8" s="82">
        <f t="shared" ref="G8" si="0">E8*F8</f>
        <v>1260</v>
      </c>
    </row>
    <row r="9" spans="2:9" x14ac:dyDescent="0.25">
      <c r="B9" s="88" t="s">
        <v>16</v>
      </c>
      <c r="C9" s="88"/>
      <c r="D9" s="88"/>
      <c r="E9" s="88"/>
      <c r="F9" s="88"/>
      <c r="G9" s="62">
        <f>SUM(G4:G8)</f>
        <v>22942.799999999999</v>
      </c>
    </row>
    <row r="12" spans="2:9" x14ac:dyDescent="0.25">
      <c r="B12" s="89" t="s">
        <v>31</v>
      </c>
      <c r="C12" s="89"/>
      <c r="D12" s="89"/>
      <c r="E12" s="89"/>
      <c r="F12" s="89"/>
      <c r="G12" s="89"/>
      <c r="H12" s="68" t="s">
        <v>21</v>
      </c>
      <c r="I12" s="69" t="s">
        <v>22</v>
      </c>
    </row>
    <row r="13" spans="2:9" x14ac:dyDescent="0.25">
      <c r="B13" s="59"/>
      <c r="C13" s="59"/>
      <c r="D13" s="59"/>
      <c r="E13" s="59"/>
      <c r="F13" s="59"/>
      <c r="G13" s="59"/>
      <c r="H13" s="61"/>
      <c r="I13" s="60"/>
    </row>
    <row r="14" spans="2:9" x14ac:dyDescent="0.25">
      <c r="B14" s="60"/>
      <c r="C14" s="60"/>
      <c r="D14" s="60"/>
      <c r="E14" s="60"/>
      <c r="F14" s="61"/>
      <c r="G14" s="61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70"/>
      <c r="C16" s="70"/>
      <c r="D16" s="70"/>
      <c r="E16" s="70"/>
      <c r="F16" s="71"/>
      <c r="G16" s="71"/>
      <c r="H16" s="71"/>
      <c r="I16" s="71"/>
    </row>
    <row r="17" spans="2:9" x14ac:dyDescent="0.25">
      <c r="B17" s="59"/>
      <c r="C17" s="59"/>
      <c r="D17" s="59"/>
      <c r="E17" s="59"/>
      <c r="F17" s="59"/>
      <c r="G17" s="59"/>
      <c r="H17" s="61"/>
      <c r="I17" s="61"/>
    </row>
    <row r="18" spans="2:9" x14ac:dyDescent="0.25">
      <c r="B18" s="60"/>
      <c r="C18" s="60"/>
      <c r="D18" s="60"/>
      <c r="E18" s="60"/>
      <c r="F18" s="61"/>
      <c r="G18" s="61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70"/>
      <c r="C20" s="70"/>
      <c r="D20" s="70"/>
      <c r="E20" s="70"/>
      <c r="F20" s="71"/>
      <c r="G20" s="71"/>
      <c r="H20" s="71"/>
      <c r="I20" s="71"/>
    </row>
    <row r="21" spans="2:9" x14ac:dyDescent="0.25">
      <c r="B21" s="59"/>
      <c r="C21" s="59"/>
      <c r="D21" s="59"/>
      <c r="E21" s="59"/>
      <c r="F21" s="59"/>
      <c r="G21" s="59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59"/>
      <c r="C25" s="59"/>
      <c r="D25" s="59"/>
      <c r="E25" s="59"/>
      <c r="F25" s="59"/>
      <c r="G25" s="59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59"/>
      <c r="C29" s="59"/>
      <c r="D29" s="59"/>
      <c r="E29" s="59"/>
      <c r="F29" s="59"/>
      <c r="G29" s="59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59"/>
      <c r="C33" s="59"/>
      <c r="D33" s="59"/>
      <c r="E33" s="59"/>
      <c r="F33" s="59"/>
      <c r="G33" s="59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59"/>
      <c r="C37" s="59"/>
      <c r="D37" s="59"/>
      <c r="E37" s="59"/>
      <c r="F37" s="59"/>
      <c r="G37" s="59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70"/>
      <c r="C40" s="70"/>
      <c r="D40" s="70"/>
      <c r="E40" s="70"/>
      <c r="F40" s="71"/>
      <c r="G40" s="71"/>
      <c r="H40" s="71"/>
      <c r="I40" s="71"/>
    </row>
    <row r="41" spans="2:9" x14ac:dyDescent="0.25">
      <c r="B41" s="59"/>
      <c r="C41" s="59"/>
      <c r="D41" s="59"/>
      <c r="E41" s="59"/>
      <c r="F41" s="59"/>
      <c r="G41" s="59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60"/>
      <c r="C43" s="60"/>
      <c r="D43" s="60"/>
      <c r="E43" s="60"/>
      <c r="F43" s="61"/>
      <c r="G43" s="61"/>
      <c r="H43" s="61"/>
      <c r="I43" s="61"/>
    </row>
    <row r="44" spans="2:9" x14ac:dyDescent="0.25">
      <c r="B44" s="70"/>
      <c r="C44" s="70"/>
      <c r="D44" s="70"/>
      <c r="E44" s="70"/>
      <c r="F44" s="71"/>
      <c r="G44" s="71"/>
      <c r="H44" s="71"/>
      <c r="I44" s="71"/>
    </row>
    <row r="45" spans="2:9" x14ac:dyDescent="0.25">
      <c r="B45" s="88" t="s">
        <v>16</v>
      </c>
      <c r="C45" s="88"/>
      <c r="D45" s="88"/>
      <c r="E45" s="88"/>
      <c r="F45" s="88"/>
      <c r="G45" s="62">
        <f>SUM(G14:G44)</f>
        <v>0</v>
      </c>
      <c r="H45" s="62">
        <f>SUM(H14:H44)</f>
        <v>0</v>
      </c>
      <c r="I45" s="62">
        <f t="shared" ref="I45" si="1">SUM(I14:I44)</f>
        <v>0</v>
      </c>
    </row>
    <row r="46" spans="2:9" x14ac:dyDescent="0.25">
      <c r="G46" s="58"/>
    </row>
    <row r="48" spans="2:9" x14ac:dyDescent="0.25">
      <c r="B48" s="89"/>
      <c r="C48" s="89"/>
      <c r="D48" s="89"/>
      <c r="E48" s="89"/>
      <c r="F48" s="89"/>
      <c r="G48" s="89"/>
      <c r="H48" s="68"/>
      <c r="I48" s="69"/>
    </row>
    <row r="49" spans="2:9" x14ac:dyDescent="0.25">
      <c r="B49" s="63"/>
      <c r="C49" s="63"/>
      <c r="D49" s="63"/>
      <c r="E49" s="63"/>
      <c r="F49" s="63"/>
      <c r="G49" s="63"/>
      <c r="H49" s="61"/>
      <c r="I49" s="60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70"/>
      <c r="C52" s="70"/>
      <c r="D52" s="70"/>
      <c r="E52" s="70"/>
      <c r="F52" s="71"/>
      <c r="G52" s="71"/>
      <c r="H52" s="71"/>
      <c r="I52" s="71"/>
    </row>
    <row r="53" spans="2:9" x14ac:dyDescent="0.25">
      <c r="B53" s="63"/>
      <c r="C53" s="63"/>
      <c r="D53" s="63"/>
      <c r="E53" s="63"/>
      <c r="F53" s="63"/>
      <c r="G53" s="63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70"/>
      <c r="C56" s="70"/>
      <c r="D56" s="70"/>
      <c r="E56" s="70"/>
      <c r="F56" s="71"/>
      <c r="G56" s="71"/>
      <c r="H56" s="71"/>
      <c r="I56" s="71"/>
    </row>
    <row r="57" spans="2:9" x14ac:dyDescent="0.25">
      <c r="B57" s="63"/>
      <c r="C57" s="63"/>
      <c r="D57" s="63"/>
      <c r="E57" s="63"/>
      <c r="F57" s="63"/>
      <c r="G57" s="63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70"/>
      <c r="C60" s="70"/>
      <c r="D60" s="70"/>
      <c r="E60" s="70"/>
      <c r="F60" s="71"/>
      <c r="G60" s="71"/>
      <c r="H60" s="71"/>
      <c r="I60" s="71"/>
    </row>
    <row r="61" spans="2:9" x14ac:dyDescent="0.25">
      <c r="B61" s="63"/>
      <c r="C61" s="63"/>
      <c r="D61" s="63"/>
      <c r="E61" s="63"/>
      <c r="F61" s="63"/>
      <c r="G61" s="63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70"/>
      <c r="C64" s="70"/>
      <c r="D64" s="70"/>
      <c r="E64" s="70"/>
      <c r="F64" s="71"/>
      <c r="G64" s="71"/>
      <c r="H64" s="71"/>
      <c r="I64" s="71"/>
    </row>
    <row r="65" spans="2:9" x14ac:dyDescent="0.25">
      <c r="B65" s="63"/>
      <c r="C65" s="63"/>
      <c r="D65" s="63"/>
      <c r="E65" s="63"/>
      <c r="F65" s="63"/>
      <c r="G65" s="63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70"/>
      <c r="C68" s="70"/>
      <c r="D68" s="70"/>
      <c r="E68" s="70"/>
      <c r="F68" s="71"/>
      <c r="G68" s="71"/>
      <c r="H68" s="71"/>
      <c r="I68" s="71"/>
    </row>
    <row r="69" spans="2:9" x14ac:dyDescent="0.25">
      <c r="B69" s="63"/>
      <c r="C69" s="63"/>
      <c r="D69" s="63"/>
      <c r="E69" s="63"/>
      <c r="F69" s="63"/>
      <c r="G69" s="63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70"/>
      <c r="C72" s="70"/>
      <c r="D72" s="70"/>
      <c r="E72" s="70"/>
      <c r="F72" s="71"/>
      <c r="G72" s="71"/>
      <c r="H72" s="71"/>
      <c r="I72" s="71"/>
    </row>
    <row r="73" spans="2:9" x14ac:dyDescent="0.25">
      <c r="B73" s="63"/>
      <c r="C73" s="63"/>
      <c r="D73" s="63"/>
      <c r="E73" s="63"/>
      <c r="F73" s="63"/>
      <c r="G73" s="63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70"/>
      <c r="C76" s="70"/>
      <c r="D76" s="70"/>
      <c r="E76" s="70"/>
      <c r="F76" s="71"/>
      <c r="G76" s="71"/>
      <c r="H76" s="71"/>
      <c r="I76" s="71"/>
    </row>
    <row r="77" spans="2:9" x14ac:dyDescent="0.25">
      <c r="B77" s="63"/>
      <c r="C77" s="63"/>
      <c r="D77" s="63"/>
      <c r="E77" s="63"/>
      <c r="F77" s="63"/>
      <c r="G77" s="63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64"/>
      <c r="C79" s="64"/>
      <c r="D79" s="64"/>
      <c r="E79" s="64"/>
      <c r="F79" s="65"/>
      <c r="G79" s="65"/>
      <c r="H79" s="61"/>
      <c r="I79" s="61"/>
    </row>
    <row r="80" spans="2:9" x14ac:dyDescent="0.25">
      <c r="B80" s="70"/>
      <c r="C80" s="70"/>
      <c r="D80" s="70"/>
      <c r="E80" s="70"/>
      <c r="F80" s="71"/>
      <c r="G80" s="71"/>
      <c r="H80" s="71"/>
      <c r="I80" s="71"/>
    </row>
    <row r="81" spans="2:9" x14ac:dyDescent="0.25">
      <c r="B81" s="88"/>
      <c r="C81" s="88"/>
      <c r="D81" s="88"/>
      <c r="E81" s="88"/>
      <c r="F81" s="88"/>
      <c r="G81" s="62"/>
      <c r="H81" s="62"/>
      <c r="I81" s="62"/>
    </row>
    <row r="82" spans="2:9" x14ac:dyDescent="0.25">
      <c r="B82" s="66"/>
      <c r="C82" s="66"/>
      <c r="D82" s="66"/>
      <c r="E82" s="66"/>
      <c r="F82" s="66"/>
      <c r="G82" s="67"/>
    </row>
    <row r="84" spans="2:9" x14ac:dyDescent="0.25">
      <c r="G84" s="58"/>
    </row>
  </sheetData>
  <mergeCells count="6">
    <mergeCell ref="B81:F81"/>
    <mergeCell ref="B2:G2"/>
    <mergeCell ref="B9:F9"/>
    <mergeCell ref="B12:G12"/>
    <mergeCell ref="B45:F45"/>
    <mergeCell ref="B48:G4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workbookViewId="0">
      <selection activeCell="D10" sqref="D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4" customFormat="1" x14ac:dyDescent="0.25">
      <c r="I1" s="75"/>
      <c r="N1" s="75"/>
      <c r="S1" s="75"/>
      <c r="X1" s="75"/>
      <c r="AC1" s="75"/>
      <c r="AH1" s="75"/>
    </row>
    <row r="2" spans="2:34" s="74" customFormat="1" x14ac:dyDescent="0.25">
      <c r="I2" s="75"/>
      <c r="N2" s="75"/>
      <c r="S2" s="75"/>
      <c r="X2" s="75"/>
      <c r="AC2" s="75"/>
      <c r="AH2" s="75"/>
    </row>
    <row r="3" spans="2:34" s="76" customFormat="1" x14ac:dyDescent="0.25"/>
    <row r="4" spans="2:34" s="76" customFormat="1" x14ac:dyDescent="0.25"/>
    <row r="5" spans="2:34" s="35" customFormat="1" x14ac:dyDescent="0.25">
      <c r="B5" s="89" t="str">
        <f>'Resumo do Contrato'!B3</f>
        <v>CONTRATO 59/2022</v>
      </c>
      <c r="C5" s="89"/>
      <c r="D5" s="89"/>
      <c r="E5" s="90" t="s">
        <v>52</v>
      </c>
      <c r="F5" s="90"/>
      <c r="G5" s="90"/>
      <c r="H5" s="90"/>
      <c r="I5" s="91" t="s">
        <v>6</v>
      </c>
      <c r="J5" s="90" t="s">
        <v>52</v>
      </c>
      <c r="K5" s="90"/>
      <c r="L5" s="90"/>
      <c r="M5" s="90"/>
      <c r="N5" s="91" t="s">
        <v>6</v>
      </c>
      <c r="O5" s="90"/>
      <c r="P5" s="90"/>
      <c r="Q5" s="90"/>
      <c r="R5" s="90"/>
      <c r="S5" s="91" t="s">
        <v>6</v>
      </c>
      <c r="T5" s="90"/>
      <c r="U5" s="90"/>
      <c r="V5" s="90"/>
      <c r="W5" s="90"/>
      <c r="X5" s="91" t="s">
        <v>6</v>
      </c>
      <c r="Y5" s="90"/>
      <c r="Z5" s="90"/>
      <c r="AA5" s="90"/>
      <c r="AB5" s="90"/>
      <c r="AC5" s="91" t="s">
        <v>6</v>
      </c>
      <c r="AD5" s="90"/>
      <c r="AE5" s="90"/>
      <c r="AF5" s="90"/>
      <c r="AG5" s="90"/>
      <c r="AH5" s="91" t="s">
        <v>6</v>
      </c>
    </row>
    <row r="6" spans="2:34" s="35" customFormat="1" x14ac:dyDescent="0.25">
      <c r="B6" s="93" t="str">
        <f>'Resumo do Contrato'!D4</f>
        <v>22/09/2022 a 21/09/2023</v>
      </c>
      <c r="C6" s="93"/>
      <c r="D6" s="93"/>
      <c r="E6" s="90" t="s">
        <v>53</v>
      </c>
      <c r="F6" s="90"/>
      <c r="G6" s="90"/>
      <c r="H6" s="90"/>
      <c r="I6" s="91"/>
      <c r="J6" s="90"/>
      <c r="K6" s="90"/>
      <c r="L6" s="90"/>
      <c r="M6" s="90"/>
      <c r="N6" s="91"/>
      <c r="O6" s="90"/>
      <c r="P6" s="90"/>
      <c r="Q6" s="90"/>
      <c r="R6" s="90"/>
      <c r="S6" s="91"/>
      <c r="T6" s="90"/>
      <c r="U6" s="90"/>
      <c r="V6" s="90"/>
      <c r="W6" s="90"/>
      <c r="X6" s="91"/>
      <c r="Y6" s="90" t="s">
        <v>29</v>
      </c>
      <c r="Z6" s="90"/>
      <c r="AA6" s="90"/>
      <c r="AB6" s="90"/>
      <c r="AC6" s="91"/>
      <c r="AD6" s="90"/>
      <c r="AE6" s="90"/>
      <c r="AF6" s="90"/>
      <c r="AG6" s="90"/>
      <c r="AH6" s="91"/>
    </row>
    <row r="7" spans="2:34" s="35" customFormat="1" x14ac:dyDescent="0.25">
      <c r="B7" s="89"/>
      <c r="C7" s="89"/>
      <c r="D7" s="89"/>
      <c r="E7" s="90"/>
      <c r="F7" s="90"/>
      <c r="G7" s="90"/>
      <c r="H7" s="90"/>
      <c r="I7" s="91"/>
      <c r="J7" s="90"/>
      <c r="K7" s="90"/>
      <c r="L7" s="90"/>
      <c r="M7" s="90"/>
      <c r="N7" s="91"/>
      <c r="O7" s="90"/>
      <c r="P7" s="90"/>
      <c r="Q7" s="90"/>
      <c r="R7" s="90"/>
      <c r="S7" s="91"/>
      <c r="T7" s="90"/>
      <c r="U7" s="90"/>
      <c r="V7" s="90"/>
      <c r="W7" s="90"/>
      <c r="X7" s="91"/>
      <c r="Y7" s="90"/>
      <c r="Z7" s="90"/>
      <c r="AA7" s="90"/>
      <c r="AB7" s="90"/>
      <c r="AC7" s="91"/>
      <c r="AD7" s="90"/>
      <c r="AE7" s="90"/>
      <c r="AF7" s="90"/>
      <c r="AG7" s="90"/>
      <c r="AH7" s="91"/>
    </row>
    <row r="8" spans="2:34" s="36" customFormat="1" ht="30" x14ac:dyDescent="0.25">
      <c r="B8" s="9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91"/>
      <c r="J8" s="37" t="s">
        <v>11</v>
      </c>
      <c r="K8" s="37" t="s">
        <v>12</v>
      </c>
      <c r="L8" s="37" t="s">
        <v>22</v>
      </c>
      <c r="M8" s="38" t="s">
        <v>5</v>
      </c>
      <c r="N8" s="91"/>
      <c r="O8" s="37" t="s">
        <v>11</v>
      </c>
      <c r="P8" s="37" t="s">
        <v>12</v>
      </c>
      <c r="Q8" s="37" t="s">
        <v>22</v>
      </c>
      <c r="R8" s="38" t="s">
        <v>5</v>
      </c>
      <c r="S8" s="91"/>
      <c r="T8" s="37" t="s">
        <v>11</v>
      </c>
      <c r="U8" s="37" t="s">
        <v>12</v>
      </c>
      <c r="V8" s="37" t="s">
        <v>22</v>
      </c>
      <c r="W8" s="38" t="s">
        <v>5</v>
      </c>
      <c r="X8" s="91"/>
      <c r="Y8" s="37" t="s">
        <v>11</v>
      </c>
      <c r="Z8" s="37" t="s">
        <v>12</v>
      </c>
      <c r="AA8" s="37" t="s">
        <v>22</v>
      </c>
      <c r="AB8" s="38" t="s">
        <v>5</v>
      </c>
      <c r="AC8" s="91"/>
      <c r="AD8" s="37" t="s">
        <v>11</v>
      </c>
      <c r="AE8" s="37" t="s">
        <v>12</v>
      </c>
      <c r="AF8" s="37" t="s">
        <v>22</v>
      </c>
      <c r="AG8" s="38" t="s">
        <v>5</v>
      </c>
      <c r="AH8" s="91"/>
    </row>
    <row r="9" spans="2:34" s="35" customFormat="1" x14ac:dyDescent="0.25">
      <c r="B9" s="94"/>
      <c r="C9" s="39"/>
      <c r="D9" s="40">
        <v>22942.799999999999</v>
      </c>
      <c r="E9" s="40"/>
      <c r="F9" s="40"/>
      <c r="G9" s="40"/>
      <c r="H9" s="41"/>
      <c r="I9" s="42">
        <f>H9+D9</f>
        <v>22942.799999999999</v>
      </c>
      <c r="J9" s="40"/>
      <c r="K9" s="40"/>
      <c r="L9" s="40"/>
      <c r="M9" s="41"/>
      <c r="N9" s="42">
        <f>M9+I9</f>
        <v>22942.799999999999</v>
      </c>
      <c r="O9" s="40"/>
      <c r="P9" s="40"/>
      <c r="Q9" s="40">
        <f>P9-K9</f>
        <v>0</v>
      </c>
      <c r="R9" s="41"/>
      <c r="S9" s="42">
        <f>R9+N9</f>
        <v>22942.799999999999</v>
      </c>
      <c r="T9" s="40"/>
      <c r="U9" s="40"/>
      <c r="V9" s="40">
        <f>U9-P9</f>
        <v>0</v>
      </c>
      <c r="W9" s="41"/>
      <c r="X9" s="42">
        <f>W9+S9</f>
        <v>22942.799999999999</v>
      </c>
      <c r="Y9" s="40"/>
      <c r="Z9" s="40"/>
      <c r="AA9" s="40">
        <f>Z9-U9</f>
        <v>0</v>
      </c>
      <c r="AB9" s="41"/>
      <c r="AC9" s="42">
        <f>AB9+X9</f>
        <v>22942.799999999999</v>
      </c>
      <c r="AD9" s="40"/>
      <c r="AE9" s="40"/>
      <c r="AF9" s="40"/>
      <c r="AG9" s="41"/>
      <c r="AH9" s="42">
        <f>AG9+AC9</f>
        <v>22942.799999999999</v>
      </c>
    </row>
    <row r="10" spans="2:34" s="35" customFormat="1" x14ac:dyDescent="0.25">
      <c r="B10" s="92" t="s">
        <v>13</v>
      </c>
      <c r="C10" s="92"/>
      <c r="D10" s="43"/>
      <c r="E10" s="92" t="s">
        <v>13</v>
      </c>
      <c r="F10" s="92"/>
      <c r="G10" s="44"/>
      <c r="H10" s="45"/>
      <c r="I10" s="45"/>
      <c r="J10" s="92" t="s">
        <v>13</v>
      </c>
      <c r="K10" s="92"/>
      <c r="L10" s="57"/>
      <c r="M10" s="45"/>
      <c r="N10" s="45"/>
      <c r="O10" s="92" t="s">
        <v>13</v>
      </c>
      <c r="P10" s="92"/>
      <c r="Q10" s="57"/>
      <c r="R10" s="45"/>
      <c r="S10" s="45"/>
      <c r="T10" s="92" t="s">
        <v>13</v>
      </c>
      <c r="U10" s="92"/>
      <c r="V10" s="57"/>
      <c r="W10" s="45"/>
      <c r="X10" s="45"/>
      <c r="Y10" s="92" t="s">
        <v>13</v>
      </c>
      <c r="Z10" s="92"/>
      <c r="AA10" s="57"/>
      <c r="AB10" s="45"/>
      <c r="AC10" s="45"/>
      <c r="AD10" s="92" t="s">
        <v>13</v>
      </c>
      <c r="AE10" s="92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f>D9/12</f>
        <v>1911.8999999999999</v>
      </c>
      <c r="E12" s="52" t="s">
        <v>40</v>
      </c>
      <c r="F12" s="55"/>
      <c r="G12" s="55"/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f>D9/12</f>
        <v>1911.8999999999999</v>
      </c>
      <c r="E13" s="54" t="s">
        <v>41</v>
      </c>
      <c r="F13" s="55"/>
      <c r="G13" s="55"/>
      <c r="H13" s="73"/>
      <c r="I13" s="45"/>
      <c r="J13" s="54"/>
      <c r="K13" s="55"/>
      <c r="L13" s="55"/>
      <c r="M13" s="73"/>
      <c r="N13" s="45"/>
      <c r="O13" s="54"/>
      <c r="P13" s="55"/>
      <c r="Q13" s="55"/>
      <c r="R13" s="73"/>
      <c r="S13" s="45"/>
      <c r="T13" s="54"/>
      <c r="U13" s="55"/>
      <c r="V13" s="55"/>
      <c r="W13" s="73"/>
      <c r="X13" s="45"/>
      <c r="Y13" s="54"/>
      <c r="Z13" s="55"/>
      <c r="AA13" s="55"/>
      <c r="AB13" s="73"/>
      <c r="AC13" s="45"/>
      <c r="AD13" s="54"/>
      <c r="AE13" s="55"/>
      <c r="AF13" s="55"/>
      <c r="AG13" s="73"/>
      <c r="AH13" s="45"/>
    </row>
    <row r="14" spans="2:34" s="35" customFormat="1" x14ac:dyDescent="0.25">
      <c r="B14" s="52" t="s">
        <v>25</v>
      </c>
      <c r="C14" s="53">
        <f>D9/12</f>
        <v>1911.8999999999999</v>
      </c>
      <c r="E14" s="54" t="s">
        <v>42</v>
      </c>
      <c r="F14" s="55"/>
      <c r="G14" s="55"/>
      <c r="H14" s="73"/>
      <c r="I14" s="45"/>
      <c r="J14" s="54"/>
      <c r="K14" s="55"/>
      <c r="L14" s="55"/>
      <c r="M14" s="73"/>
      <c r="N14" s="45"/>
      <c r="O14" s="54"/>
      <c r="P14" s="55"/>
      <c r="Q14" s="55"/>
      <c r="R14" s="73"/>
      <c r="S14" s="45"/>
      <c r="T14" s="54"/>
      <c r="U14" s="55"/>
      <c r="V14" s="55"/>
      <c r="W14" s="73"/>
      <c r="X14" s="45"/>
      <c r="Y14" s="54"/>
      <c r="Z14" s="55"/>
      <c r="AA14" s="55"/>
      <c r="AB14" s="73"/>
      <c r="AC14" s="45"/>
      <c r="AD14" s="54"/>
      <c r="AE14" s="55"/>
      <c r="AF14" s="55"/>
      <c r="AG14" s="73"/>
      <c r="AH14" s="45"/>
    </row>
    <row r="15" spans="2:34" s="35" customFormat="1" x14ac:dyDescent="0.25">
      <c r="B15" s="52" t="s">
        <v>26</v>
      </c>
      <c r="C15" s="53">
        <f>D9/12</f>
        <v>1911.8999999999999</v>
      </c>
      <c r="E15" s="54" t="s">
        <v>43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32</v>
      </c>
      <c r="C16" s="53">
        <f>D9/12</f>
        <v>1911.8999999999999</v>
      </c>
      <c r="E16" s="54" t="s">
        <v>44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33</v>
      </c>
      <c r="C17" s="53">
        <f>D9/12</f>
        <v>1911.8999999999999</v>
      </c>
      <c r="E17" s="54" t="s">
        <v>45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34</v>
      </c>
      <c r="C18" s="53">
        <f>D9/12</f>
        <v>1911.8999999999999</v>
      </c>
      <c r="E18" s="54" t="s">
        <v>46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35</v>
      </c>
      <c r="C19" s="53">
        <f>D9/12</f>
        <v>1911.8999999999999</v>
      </c>
      <c r="E19" s="54" t="s">
        <v>47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36</v>
      </c>
      <c r="C20" s="53">
        <f>D9/12</f>
        <v>1911.8999999999999</v>
      </c>
      <c r="E20" s="54" t="s">
        <v>48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37</v>
      </c>
      <c r="C21" s="53">
        <f>D9/12</f>
        <v>1911.8999999999999</v>
      </c>
      <c r="E21" s="54" t="s">
        <v>49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38</v>
      </c>
      <c r="C22" s="53">
        <f>D9/12</f>
        <v>1911.8999999999999</v>
      </c>
      <c r="E22" s="54" t="s">
        <v>50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39</v>
      </c>
      <c r="C23" s="53">
        <f>D9/12</f>
        <v>1911.8999999999999</v>
      </c>
      <c r="E23" s="54" t="s">
        <v>51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C26" s="77">
        <f>SUM(C12:C23)</f>
        <v>22942.800000000003</v>
      </c>
      <c r="I26" s="45"/>
      <c r="N26" s="45"/>
      <c r="S26" s="45"/>
      <c r="X26" s="45"/>
      <c r="AC26" s="45"/>
      <c r="AH26" s="45"/>
    </row>
    <row r="31" spans="2:34" x14ac:dyDescent="0.25">
      <c r="C31" s="77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2022-09-28T14:11:45Z</dcterms:modified>
</cp:coreProperties>
</file>