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1600" windowHeight="10320" activeTab="2"/>
  </bookViews>
  <sheets>
    <sheet name="Resumo do Contrato" sheetId="1" r:id="rId1"/>
    <sheet name="Resumo por Item" sheetId="2" r:id="rId2"/>
    <sheet name="Cronograma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  <c r="G13" i="3"/>
  <c r="F18" i="3"/>
  <c r="H7" i="3" l="1"/>
  <c r="J35" i="2"/>
  <c r="E4" i="1"/>
  <c r="J34" i="2"/>
  <c r="I34" i="2"/>
  <c r="M7" i="3" l="1"/>
  <c r="K7" i="3" l="1"/>
  <c r="D7" i="1"/>
</calcChain>
</file>

<file path=xl/sharedStrings.xml><?xml version="1.0" encoding="utf-8"?>
<sst xmlns="http://schemas.openxmlformats.org/spreadsheetml/2006/main" count="251" uniqueCount="122">
  <si>
    <t>Planilha de Controle de Contratos</t>
  </si>
  <si>
    <t>Alteração Contratual</t>
  </si>
  <si>
    <t>Tempo</t>
  </si>
  <si>
    <t>Valor Global</t>
  </si>
  <si>
    <t>Valor mensal</t>
  </si>
  <si>
    <t>Acréscimo %</t>
  </si>
  <si>
    <t>Supressão %</t>
  </si>
  <si>
    <t>SEI</t>
  </si>
  <si>
    <t>Observação</t>
  </si>
  <si>
    <t>Valor inicial do Contrato</t>
  </si>
  <si>
    <t xml:space="preserve">Apólice Garantia </t>
  </si>
  <si>
    <t>Seguro 1</t>
  </si>
  <si>
    <t>Contrato 75/2023/SLR</t>
  </si>
  <si>
    <t>05/09/2023 a 04/02/2024</t>
  </si>
  <si>
    <t>23716.001376/2023-75</t>
  </si>
  <si>
    <t>29/08/2023 a 29/05/2024</t>
  </si>
  <si>
    <t>https://suap.ifmg.edu.br/contratos/contrato/1858/</t>
  </si>
  <si>
    <t>Tipo de Serviço ( A )</t>
  </si>
  <si>
    <t>Escala</t>
  </si>
  <si>
    <t>Valor Proposto por empregado ( B )</t>
  </si>
  <si>
    <t>Valor total do Serviço Mensal ( G ) = ( D x E )</t>
  </si>
  <si>
    <t>Auxiliar de Limpeza</t>
  </si>
  <si>
    <t>44 horas semanais</t>
  </si>
  <si>
    <t>R$ 4.292,69</t>
  </si>
  <si>
    <t>R$ 51.512,28</t>
  </si>
  <si>
    <t>R$ 25.756,14</t>
  </si>
  <si>
    <t>Auxiliar de Limpeza - Acumulo Porteiro 22 hs/mês</t>
  </si>
  <si>
    <t>R$ 4.335,26</t>
  </si>
  <si>
    <t>R$ 52.023,12</t>
  </si>
  <si>
    <t>R$ 26.011,56</t>
  </si>
  <si>
    <t>Auxiliar de Limpeza - Acumulo Copeira 50 hs/mês</t>
  </si>
  <si>
    <t>R$ 4.367,50</t>
  </si>
  <si>
    <t>R$ 52.410,00</t>
  </si>
  <si>
    <t>R$ 26.205,00</t>
  </si>
  <si>
    <t>Auxiliar de Limpeza - Acumulo Copeira 37 hs/mês</t>
  </si>
  <si>
    <t>R$ 4.348,08</t>
  </si>
  <si>
    <t>R$ 52.176,96</t>
  </si>
  <si>
    <t>R$ 26.088,48</t>
  </si>
  <si>
    <t>Auxiliar de Limpeza - Insalubridade</t>
  </si>
  <si>
    <t>R$ 5.297,48</t>
  </si>
  <si>
    <t>R$ 63.569,76</t>
  </si>
  <si>
    <t>R$ 31.784,88</t>
  </si>
  <si>
    <t>Porteiro até 23 horas</t>
  </si>
  <si>
    <t>R$ 4.796,20</t>
  </si>
  <si>
    <t>R$ 57.554,40</t>
  </si>
  <si>
    <t>R$ 28.777,20</t>
  </si>
  <si>
    <t>Oficial de Manutenção Predial - Periculosidade</t>
  </si>
  <si>
    <t>R$ 7.020,87</t>
  </si>
  <si>
    <t>R$ 84.250,44</t>
  </si>
  <si>
    <t>R$ 42.125,22</t>
  </si>
  <si>
    <t>Aux. Jardinagem - Acumulo Porteiro 50 hs/mês</t>
  </si>
  <si>
    <t>R$ 5.316,23</t>
  </si>
  <si>
    <t>R$ 63.794,76</t>
  </si>
  <si>
    <t>R$ 31.897,38</t>
  </si>
  <si>
    <t>Motorista - Acumulo de Zelador 70 hs/mês</t>
  </si>
  <si>
    <t>R$ 5.481,05</t>
  </si>
  <si>
    <t>R$ 65.772,60</t>
  </si>
  <si>
    <t>R$ 32.886,30</t>
  </si>
  <si>
    <t>Vigia Diurno</t>
  </si>
  <si>
    <t>12X36 horas</t>
  </si>
  <si>
    <t>R$ 4.634,72</t>
  </si>
  <si>
    <t>R$ 9.269,44</t>
  </si>
  <si>
    <t>R$ 111.233,28</t>
  </si>
  <si>
    <t>R$ 55.616,64</t>
  </si>
  <si>
    <t>Vigia Noturno</t>
  </si>
  <si>
    <t>R$ 5.323,26</t>
  </si>
  <si>
    <t>R$ 10.646,52</t>
  </si>
  <si>
    <t>R$ 127.758,24</t>
  </si>
  <si>
    <t>R$ 63.879,12</t>
  </si>
  <si>
    <t>Diárias - Horas Extras - Adicional Noturno</t>
  </si>
  <si>
    <t>R$ 5.266,48</t>
  </si>
  <si>
    <t>R$ 63.197,76</t>
  </si>
  <si>
    <t>R$ 31.598,88</t>
  </si>
  <si>
    <t>Diárias - Horas Extras - Demais Cargos</t>
  </si>
  <si>
    <t>R$ 2.218,43</t>
  </si>
  <si>
    <t>R$ 26.621,16</t>
  </si>
  <si>
    <t>R$ 13.310,58</t>
  </si>
  <si>
    <t>R$ 72.656,23</t>
  </si>
  <si>
    <t>R$ 435.937,38</t>
  </si>
  <si>
    <r>
      <rPr>
        <b/>
        <sz val="11"/>
        <color rgb="FFFF0000"/>
        <rFont val="Arial"/>
        <family val="2"/>
      </rPr>
      <t>QUADRO RESUMO</t>
    </r>
  </si>
  <si>
    <r>
      <rPr>
        <b/>
        <sz val="11"/>
        <rFont val="Arial"/>
        <family val="2"/>
      </rPr>
      <t>Quantidade de Funcionários por Posto
( C)</t>
    </r>
  </si>
  <si>
    <r>
      <rPr>
        <b/>
        <sz val="11"/>
        <rFont val="Arial"/>
        <family val="2"/>
      </rPr>
      <t>Valor Mensal por Posto
(D) = (B x C )</t>
    </r>
  </si>
  <si>
    <r>
      <rPr>
        <b/>
        <sz val="11"/>
        <rFont val="Arial"/>
        <family val="2"/>
      </rPr>
      <t>Valor Anual por Posto
(E) = (D x 12)</t>
    </r>
  </si>
  <si>
    <r>
      <rPr>
        <b/>
        <sz val="11"/>
        <rFont val="Arial"/>
        <family val="2"/>
      </rPr>
      <t>Quant. de Postos
( F )</t>
    </r>
  </si>
  <si>
    <r>
      <rPr>
        <b/>
        <sz val="11"/>
        <rFont val="Arial"/>
        <family val="2"/>
      </rPr>
      <t>Valor total do Serviço para 6 meses
( H ) = (G x 12)</t>
    </r>
  </si>
  <si>
    <t>Aditivo 02/2021 – Supressão</t>
  </si>
  <si>
    <t>Policarbonato</t>
  </si>
  <si>
    <t>Valor Mensal</t>
  </si>
  <si>
    <t>Valor Anual</t>
  </si>
  <si>
    <t>Novo valor global</t>
  </si>
  <si>
    <t>Diferença global</t>
  </si>
  <si>
    <t>Valor do termo</t>
  </si>
  <si>
    <t>Valor acumulado</t>
  </si>
  <si>
    <t>Cronograma das parcelas</t>
  </si>
  <si>
    <t>Parcela nº</t>
  </si>
  <si>
    <t>Valor Parcela</t>
  </si>
  <si>
    <t xml:space="preserve">1º </t>
  </si>
  <si>
    <t>SET</t>
  </si>
  <si>
    <t>OUT</t>
  </si>
  <si>
    <t>NOV</t>
  </si>
  <si>
    <t>DEZ</t>
  </si>
  <si>
    <t>JAN</t>
  </si>
  <si>
    <t>05/09 a 04/10</t>
  </si>
  <si>
    <t>05/10 a 04/11</t>
  </si>
  <si>
    <t>05/11 a 04/12</t>
  </si>
  <si>
    <t>05/12 a 04/01</t>
  </si>
  <si>
    <t>05/01 a 04/02</t>
  </si>
  <si>
    <t>1º Apostilamento</t>
  </si>
  <si>
    <t>05/02 a 04/03</t>
  </si>
  <si>
    <t>FEV</t>
  </si>
  <si>
    <t>novo valor mensal</t>
  </si>
  <si>
    <t>novo valor anual</t>
  </si>
  <si>
    <t>Diferença Mensal</t>
  </si>
  <si>
    <t>Valor do Periodo</t>
  </si>
  <si>
    <t>Diferença</t>
  </si>
  <si>
    <t>1º</t>
  </si>
  <si>
    <t>1º Apost - Repactuação - Vigência a partir de 01/01/2024</t>
  </si>
  <si>
    <t>Vigência de 01/01/2024 a 05/03/2024</t>
  </si>
  <si>
    <t>Inserir data fim da parcela proporcional</t>
  </si>
  <si>
    <t>d-1 do INÍCIO do período calculado</t>
  </si>
  <si>
    <t>ultimo dia do período calculado</t>
  </si>
  <si>
    <t>entende-se do período proporcional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</si>
</sst>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00%"/>
    <numFmt numFmtId="165" formatCode="dd/mm/yy"/>
    <numFmt numFmtId="166" formatCode="d/m/yyyy"/>
    <numFmt numFmtId="167" formatCode="&quot;R$&quot;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00B0F0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B0F0"/>
      <name val="Arial"/>
      <family val="2"/>
    </font>
    <font>
      <sz val="11"/>
      <color theme="5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charset val="1"/>
    </font>
    <font>
      <sz val="12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FFFFFF"/>
      <name val="Calibri"/>
      <family val="2"/>
      <charset val="1"/>
    </font>
    <font>
      <sz val="11"/>
      <color rgb="FFFFFFFF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36"/>
      <color theme="1"/>
      <name val="Calibri"/>
      <family val="2"/>
    </font>
    <font>
      <b/>
      <sz val="9"/>
      <color rgb="FF00B0F0"/>
      <name val="Calibri"/>
      <family val="2"/>
    </font>
    <font>
      <b/>
      <sz val="9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C0C0C0"/>
      </patternFill>
    </fill>
    <fill>
      <patternFill patternType="solid">
        <fgColor rgb="FFFFFF00"/>
      </patternFill>
    </fill>
    <fill>
      <patternFill patternType="solid">
        <fgColor rgb="FF729FCF"/>
        <bgColor rgb="FF969696"/>
      </patternFill>
    </fill>
    <fill>
      <patternFill patternType="solid">
        <fgColor rgb="FF92D050"/>
        <bgColor rgb="FF969696"/>
      </patternFill>
    </fill>
    <fill>
      <patternFill patternType="solid">
        <fgColor rgb="FF81D41A"/>
        <bgColor rgb="FF969696"/>
      </patternFill>
    </fill>
    <fill>
      <patternFill patternType="solid">
        <fgColor rgb="FF000000"/>
        <bgColor rgb="FF000000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FFFFF"/>
      </patternFill>
    </fill>
    <fill>
      <patternFill patternType="solid">
        <fgColor rgb="FF98989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000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000000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5" fillId="0" borderId="1" xfId="0" applyFont="1" applyBorder="1"/>
    <xf numFmtId="0" fontId="5" fillId="0" borderId="1" xfId="0" applyFont="1" applyBorder="1" applyAlignment="1"/>
    <xf numFmtId="4" fontId="5" fillId="0" borderId="1" xfId="0" applyNumberFormat="1" applyFont="1" applyBorder="1" applyAlignment="1"/>
    <xf numFmtId="4" fontId="5" fillId="0" borderId="1" xfId="0" applyNumberFormat="1" applyFont="1" applyBorder="1"/>
    <xf numFmtId="0" fontId="6" fillId="0" borderId="0" xfId="0" applyFont="1" applyAlignment="1"/>
    <xf numFmtId="0" fontId="7" fillId="0" borderId="1" xfId="0" applyFont="1" applyBorder="1" applyAlignment="1"/>
    <xf numFmtId="0" fontId="8" fillId="0" borderId="1" xfId="0" applyFont="1" applyBorder="1" applyAlignment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5" xfId="0" applyFont="1" applyBorder="1"/>
    <xf numFmtId="164" fontId="5" fillId="0" borderId="2" xfId="1" applyNumberFormat="1" applyFont="1" applyBorder="1"/>
    <xf numFmtId="0" fontId="5" fillId="0" borderId="2" xfId="0" applyFont="1" applyBorder="1"/>
    <xf numFmtId="0" fontId="6" fillId="0" borderId="2" xfId="0" applyFont="1" applyBorder="1" applyAlignment="1"/>
    <xf numFmtId="0" fontId="0" fillId="0" borderId="2" xfId="0" applyFont="1" applyBorder="1" applyAlignment="1"/>
    <xf numFmtId="0" fontId="9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top" wrapText="1"/>
    </xf>
    <xf numFmtId="1" fontId="13" fillId="0" borderId="1" xfId="0" applyNumberFormat="1" applyFont="1" applyFill="1" applyBorder="1" applyAlignment="1">
      <alignment horizontal="right" vertical="top" indent="1" shrinkToFi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1" fontId="13" fillId="0" borderId="1" xfId="0" applyNumberFormat="1" applyFont="1" applyFill="1" applyBorder="1" applyAlignment="1">
      <alignment horizontal="right" vertical="top" indent="2" shrinkToFit="1"/>
    </xf>
    <xf numFmtId="0" fontId="14" fillId="0" borderId="1" xfId="0" applyFont="1" applyFill="1" applyBorder="1" applyAlignment="1">
      <alignment horizontal="left" vertical="top" wrapText="1" indent="1"/>
    </xf>
    <xf numFmtId="0" fontId="14" fillId="0" borderId="1" xfId="0" applyFont="1" applyFill="1" applyBorder="1" applyAlignment="1">
      <alignment horizontal="right" vertical="top" wrapText="1" indent="1"/>
    </xf>
    <xf numFmtId="1" fontId="13" fillId="0" borderId="1" xfId="0" applyNumberFormat="1" applyFont="1" applyFill="1" applyBorder="1" applyAlignment="1">
      <alignment horizontal="center" vertical="top" shrinkToFit="1"/>
    </xf>
    <xf numFmtId="0" fontId="14" fillId="0" borderId="1" xfId="0" applyFont="1" applyFill="1" applyBorder="1" applyAlignment="1">
      <alignment horizontal="right" vertical="top" wrapText="1"/>
    </xf>
    <xf numFmtId="1" fontId="15" fillId="4" borderId="1" xfId="0" applyNumberFormat="1" applyFont="1" applyFill="1" applyBorder="1" applyAlignment="1">
      <alignment horizontal="center" vertical="top" shrinkToFit="1"/>
    </xf>
    <xf numFmtId="0" fontId="12" fillId="5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 indent="1"/>
    </xf>
    <xf numFmtId="0" fontId="10" fillId="0" borderId="0" xfId="0" applyFont="1"/>
    <xf numFmtId="0" fontId="16" fillId="7" borderId="10" xfId="0" applyFont="1" applyFill="1" applyBorder="1" applyAlignment="1">
      <alignment vertical="center"/>
    </xf>
    <xf numFmtId="165" fontId="16" fillId="7" borderId="10" xfId="0" applyNumberFormat="1" applyFont="1" applyFill="1" applyBorder="1" applyAlignment="1">
      <alignment vertical="center"/>
    </xf>
    <xf numFmtId="0" fontId="15" fillId="0" borderId="15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0" fontId="16" fillId="8" borderId="7" xfId="0" applyFont="1" applyFill="1" applyBorder="1" applyAlignment="1">
      <alignment vertical="center"/>
    </xf>
    <xf numFmtId="4" fontId="13" fillId="0" borderId="16" xfId="0" applyNumberFormat="1" applyFont="1" applyBorder="1" applyAlignment="1">
      <alignment horizontal="right"/>
    </xf>
    <xf numFmtId="4" fontId="13" fillId="0" borderId="13" xfId="0" applyNumberFormat="1" applyFont="1" applyBorder="1" applyAlignment="1">
      <alignment horizontal="right"/>
    </xf>
    <xf numFmtId="4" fontId="0" fillId="0" borderId="7" xfId="0" applyNumberFormat="1" applyBorder="1"/>
    <xf numFmtId="0" fontId="0" fillId="0" borderId="7" xfId="0" applyBorder="1"/>
    <xf numFmtId="4" fontId="17" fillId="0" borderId="0" xfId="0" applyNumberFormat="1" applyFont="1" applyAlignment="1"/>
    <xf numFmtId="0" fontId="13" fillId="0" borderId="17" xfId="0" applyFont="1" applyBorder="1" applyAlignment="1"/>
    <xf numFmtId="0" fontId="15" fillId="11" borderId="17" xfId="0" applyFont="1" applyFill="1" applyBorder="1" applyAlignment="1">
      <alignment horizontal="center"/>
    </xf>
    <xf numFmtId="44" fontId="0" fillId="0" borderId="7" xfId="2" applyFont="1" applyBorder="1" applyAlignment="1" applyProtection="1">
      <alignment horizontal="center"/>
    </xf>
    <xf numFmtId="44" fontId="0" fillId="0" borderId="7" xfId="2" applyFont="1" applyBorder="1" applyAlignment="1" applyProtection="1"/>
    <xf numFmtId="0" fontId="9" fillId="0" borderId="0" xfId="0" applyFont="1" applyAlignment="1"/>
    <xf numFmtId="0" fontId="20" fillId="9" borderId="0" xfId="0" applyFont="1" applyFill="1" applyAlignment="1"/>
    <xf numFmtId="0" fontId="13" fillId="11" borderId="17" xfId="0" applyFont="1" applyFill="1" applyBorder="1" applyAlignment="1"/>
    <xf numFmtId="166" fontId="0" fillId="0" borderId="7" xfId="0" applyNumberFormat="1" applyBorder="1"/>
    <xf numFmtId="8" fontId="14" fillId="0" borderId="1" xfId="0" applyNumberFormat="1" applyFont="1" applyFill="1" applyBorder="1" applyAlignment="1">
      <alignment horizontal="center" vertical="top" wrapText="1"/>
    </xf>
    <xf numFmtId="8" fontId="14" fillId="0" borderId="1" xfId="0" applyNumberFormat="1" applyFont="1" applyFill="1" applyBorder="1" applyAlignment="1">
      <alignment horizontal="right" vertical="top" wrapText="1" indent="1"/>
    </xf>
    <xf numFmtId="8" fontId="14" fillId="0" borderId="1" xfId="0" applyNumberFormat="1" applyFont="1" applyFill="1" applyBorder="1" applyAlignment="1">
      <alignment horizontal="left" vertical="top" wrapText="1" indent="1"/>
    </xf>
    <xf numFmtId="167" fontId="12" fillId="4" borderId="1" xfId="0" applyNumberFormat="1" applyFont="1" applyFill="1" applyBorder="1" applyAlignment="1">
      <alignment horizontal="left" vertical="top" wrapText="1" indent="1"/>
    </xf>
    <xf numFmtId="167" fontId="0" fillId="0" borderId="0" xfId="0" applyNumberFormat="1"/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13" borderId="22" xfId="0" applyFont="1" applyFill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right" wrapText="1"/>
    </xf>
    <xf numFmtId="4" fontId="9" fillId="0" borderId="24" xfId="0" applyNumberFormat="1" applyFont="1" applyBorder="1" applyAlignment="1">
      <alignment horizontal="right" wrapText="1"/>
    </xf>
    <xf numFmtId="4" fontId="9" fillId="13" borderId="22" xfId="0" applyNumberFormat="1" applyFont="1" applyFill="1" applyBorder="1" applyAlignment="1">
      <alignment horizontal="right" wrapText="1"/>
    </xf>
    <xf numFmtId="0" fontId="9" fillId="14" borderId="24" xfId="0" applyFont="1" applyFill="1" applyBorder="1" applyAlignment="1">
      <alignment wrapText="1"/>
    </xf>
    <xf numFmtId="0" fontId="9" fillId="0" borderId="25" xfId="0" applyFont="1" applyBorder="1" applyAlignment="1">
      <alignment wrapText="1"/>
    </xf>
    <xf numFmtId="0" fontId="9" fillId="0" borderId="25" xfId="0" applyFont="1" applyBorder="1" applyAlignment="1">
      <alignment vertical="center" wrapText="1"/>
    </xf>
    <xf numFmtId="4" fontId="9" fillId="0" borderId="24" xfId="0" applyNumberFormat="1" applyFont="1" applyBorder="1" applyAlignment="1">
      <alignment horizontal="right" vertical="center" wrapText="1"/>
    </xf>
    <xf numFmtId="0" fontId="9" fillId="0" borderId="24" xfId="0" applyFont="1" applyBorder="1" applyAlignment="1">
      <alignment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horizontal="center" vertical="top" wrapText="1"/>
    </xf>
    <xf numFmtId="0" fontId="21" fillId="0" borderId="18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9" fillId="12" borderId="19" xfId="0" applyFont="1" applyFill="1" applyBorder="1" applyAlignment="1">
      <alignment wrapText="1"/>
    </xf>
    <xf numFmtId="0" fontId="9" fillId="12" borderId="20" xfId="0" applyFont="1" applyFill="1" applyBorder="1" applyAlignment="1">
      <alignment wrapText="1"/>
    </xf>
    <xf numFmtId="0" fontId="9" fillId="12" borderId="21" xfId="0" applyFont="1" applyFill="1" applyBorder="1" applyAlignment="1">
      <alignment wrapText="1"/>
    </xf>
    <xf numFmtId="0" fontId="24" fillId="0" borderId="27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10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165" fontId="16" fillId="6" borderId="8" xfId="0" applyNumberFormat="1" applyFont="1" applyFill="1" applyBorder="1" applyAlignment="1">
      <alignment horizontal="center" vertical="center"/>
    </xf>
    <xf numFmtId="165" fontId="16" fillId="6" borderId="9" xfId="0" applyNumberFormat="1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11" fillId="0" borderId="14" xfId="0" applyFont="1" applyBorder="1"/>
    <xf numFmtId="0" fontId="18" fillId="9" borderId="3" xfId="0" applyFont="1" applyFill="1" applyBorder="1" applyAlignment="1">
      <alignment horizontal="center"/>
    </xf>
    <xf numFmtId="0" fontId="11" fillId="0" borderId="4" xfId="0" applyFont="1" applyBorder="1"/>
    <xf numFmtId="0" fontId="23" fillId="14" borderId="19" xfId="0" applyFont="1" applyFill="1" applyBorder="1" applyAlignment="1">
      <alignment horizontal="center" wrapText="1"/>
    </xf>
    <xf numFmtId="0" fontId="23" fillId="14" borderId="21" xfId="0" applyFont="1" applyFill="1" applyBorder="1" applyAlignment="1">
      <alignment horizontal="center" wrapText="1"/>
    </xf>
    <xf numFmtId="0" fontId="19" fillId="10" borderId="7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center"/>
    </xf>
    <xf numFmtId="0" fontId="11" fillId="0" borderId="6" xfId="0" applyFont="1" applyBorder="1"/>
    <xf numFmtId="0" fontId="22" fillId="12" borderId="19" xfId="0" applyFont="1" applyFill="1" applyBorder="1" applyAlignment="1">
      <alignment horizontal="center" wrapText="1"/>
    </xf>
    <xf numFmtId="0" fontId="22" fillId="12" borderId="20" xfId="0" applyFont="1" applyFill="1" applyBorder="1" applyAlignment="1">
      <alignment horizontal="center" wrapText="1"/>
    </xf>
    <xf numFmtId="0" fontId="22" fillId="12" borderId="21" xfId="0" applyFont="1" applyFill="1" applyBorder="1" applyAlignment="1">
      <alignment horizontal="center" wrapText="1"/>
    </xf>
    <xf numFmtId="0" fontId="16" fillId="6" borderId="7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9" fillId="0" borderId="28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26" fillId="0" borderId="0" xfId="0" applyFont="1" applyAlignment="1">
      <alignment vertical="center"/>
    </xf>
    <xf numFmtId="0" fontId="5" fillId="0" borderId="31" xfId="0" applyFont="1" applyBorder="1" applyAlignment="1">
      <alignment vertical="center" wrapText="1"/>
    </xf>
    <xf numFmtId="0" fontId="22" fillId="0" borderId="0" xfId="0" applyFont="1" applyAlignment="1">
      <alignment wrapText="1"/>
    </xf>
    <xf numFmtId="0" fontId="5" fillId="0" borderId="0" xfId="0" applyFont="1" applyAlignment="1">
      <alignment vertical="center"/>
    </xf>
    <xf numFmtId="14" fontId="5" fillId="0" borderId="30" xfId="0" applyNumberFormat="1" applyFont="1" applyBorder="1" applyAlignment="1">
      <alignment wrapText="1"/>
    </xf>
    <xf numFmtId="14" fontId="5" fillId="0" borderId="29" xfId="0" applyNumberFormat="1" applyFont="1" applyBorder="1" applyAlignment="1">
      <alignment wrapText="1"/>
    </xf>
    <xf numFmtId="4" fontId="5" fillId="0" borderId="24" xfId="0" applyNumberFormat="1" applyFont="1" applyBorder="1" applyAlignment="1">
      <alignment horizontal="right" vertical="center" wrapText="1"/>
    </xf>
    <xf numFmtId="4" fontId="5" fillId="0" borderId="3" xfId="0" applyNumberFormat="1" applyFont="1" applyBorder="1"/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8" sqref="E8"/>
    </sheetView>
  </sheetViews>
  <sheetFormatPr defaultRowHeight="15" x14ac:dyDescent="0.25"/>
  <cols>
    <col min="1" max="1" width="25.7109375" bestFit="1" customWidth="1"/>
    <col min="2" max="2" width="31.42578125" bestFit="1" customWidth="1"/>
    <col min="3" max="3" width="24.28515625" bestFit="1" customWidth="1"/>
    <col min="4" max="4" width="13.42578125" bestFit="1" customWidth="1"/>
    <col min="5" max="6" width="14" bestFit="1" customWidth="1"/>
    <col min="7" max="7" width="14.42578125" bestFit="1" customWidth="1"/>
    <col min="8" max="8" width="20" bestFit="1" customWidth="1"/>
    <col min="9" max="9" width="32.5703125" customWidth="1"/>
  </cols>
  <sheetData>
    <row r="1" spans="1:9" x14ac:dyDescent="0.25">
      <c r="B1" t="s">
        <v>0</v>
      </c>
      <c r="C1" t="s">
        <v>16</v>
      </c>
    </row>
    <row r="3" spans="1:9" x14ac:dyDescent="0.25">
      <c r="A3" s="1" t="s">
        <v>12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4" t="s">
        <v>6</v>
      </c>
      <c r="H3" s="2" t="s">
        <v>7</v>
      </c>
      <c r="I3" s="2" t="s">
        <v>8</v>
      </c>
    </row>
    <row r="4" spans="1:9" x14ac:dyDescent="0.25">
      <c r="A4" s="5" t="s">
        <v>9</v>
      </c>
      <c r="B4" s="6"/>
      <c r="C4" s="7" t="s">
        <v>13</v>
      </c>
      <c r="D4" s="8">
        <v>435937.38</v>
      </c>
      <c r="E4" s="9">
        <f>D4/6</f>
        <v>72656.23</v>
      </c>
      <c r="F4" s="6"/>
      <c r="G4" s="6"/>
      <c r="H4" s="10" t="s">
        <v>14</v>
      </c>
      <c r="I4" s="6"/>
    </row>
    <row r="5" spans="1:9" x14ac:dyDescent="0.25">
      <c r="A5" s="5" t="s">
        <v>10</v>
      </c>
      <c r="B5" s="7" t="s">
        <v>11</v>
      </c>
      <c r="C5" s="6" t="s">
        <v>15</v>
      </c>
      <c r="D5" s="6"/>
      <c r="E5" s="6"/>
      <c r="F5" s="15"/>
      <c r="G5" s="15"/>
      <c r="H5" s="16"/>
      <c r="I5" s="6"/>
    </row>
    <row r="6" spans="1:9" x14ac:dyDescent="0.25">
      <c r="A6" s="5" t="s">
        <v>107</v>
      </c>
      <c r="B6" s="11"/>
      <c r="C6" s="6"/>
      <c r="D6" s="8">
        <v>420.24</v>
      </c>
      <c r="E6" s="13">
        <f>D6/6</f>
        <v>70.040000000000006</v>
      </c>
      <c r="F6" s="17"/>
      <c r="G6" s="18"/>
      <c r="H6" s="19"/>
      <c r="I6" s="14"/>
    </row>
    <row r="7" spans="1:9" x14ac:dyDescent="0.25">
      <c r="A7" s="7"/>
      <c r="B7" s="12"/>
      <c r="C7" s="6"/>
      <c r="D7" s="8">
        <f>SUM(D4:D6)</f>
        <v>436357.62</v>
      </c>
      <c r="E7" s="117">
        <f>SUM(E4:E6)</f>
        <v>72726.26999999999</v>
      </c>
      <c r="F7" s="20"/>
      <c r="G7" s="17"/>
      <c r="H7" s="19"/>
      <c r="I7" s="14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13" zoomScale="70" zoomScaleNormal="70" workbookViewId="0">
      <selection activeCell="J36" sqref="J36"/>
    </sheetView>
  </sheetViews>
  <sheetFormatPr defaultRowHeight="15" x14ac:dyDescent="0.25"/>
  <cols>
    <col min="1" max="1" width="3" bestFit="1" customWidth="1"/>
    <col min="2" max="2" width="34" customWidth="1"/>
    <col min="3" max="3" width="18.42578125" customWidth="1"/>
    <col min="4" max="4" width="20.7109375" customWidth="1"/>
    <col min="5" max="5" width="14.7109375" customWidth="1"/>
    <col min="6" max="6" width="20.5703125" customWidth="1"/>
    <col min="7" max="7" width="21.42578125" customWidth="1"/>
    <col min="8" max="8" width="15" customWidth="1"/>
    <col min="9" max="9" width="27.5703125" customWidth="1"/>
    <col min="10" max="10" width="25.42578125" customWidth="1"/>
  </cols>
  <sheetData>
    <row r="1" spans="1:10" x14ac:dyDescent="0.25">
      <c r="A1" s="79" t="s">
        <v>79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75" x14ac:dyDescent="0.25">
      <c r="A2" s="72" t="s">
        <v>17</v>
      </c>
      <c r="B2" s="73"/>
      <c r="C2" s="23" t="s">
        <v>18</v>
      </c>
      <c r="D2" s="24" t="s">
        <v>19</v>
      </c>
      <c r="E2" s="21" t="s">
        <v>80</v>
      </c>
      <c r="F2" s="22" t="s">
        <v>81</v>
      </c>
      <c r="G2" s="22" t="s">
        <v>82</v>
      </c>
      <c r="H2" s="21" t="s">
        <v>83</v>
      </c>
      <c r="I2" s="24" t="s">
        <v>20</v>
      </c>
      <c r="J2" s="21" t="s">
        <v>84</v>
      </c>
    </row>
    <row r="3" spans="1:10" ht="28.5" x14ac:dyDescent="0.25">
      <c r="A3" s="25">
        <v>1</v>
      </c>
      <c r="B3" s="26" t="s">
        <v>21</v>
      </c>
      <c r="C3" s="27" t="s">
        <v>22</v>
      </c>
      <c r="D3" s="27" t="s">
        <v>23</v>
      </c>
      <c r="E3" s="28">
        <v>1</v>
      </c>
      <c r="F3" s="29" t="s">
        <v>23</v>
      </c>
      <c r="G3" s="30" t="s">
        <v>24</v>
      </c>
      <c r="H3" s="31">
        <v>1</v>
      </c>
      <c r="I3" s="27" t="s">
        <v>23</v>
      </c>
      <c r="J3" s="29" t="s">
        <v>25</v>
      </c>
    </row>
    <row r="4" spans="1:10" ht="28.5" x14ac:dyDescent="0.25">
      <c r="A4" s="25">
        <v>2</v>
      </c>
      <c r="B4" s="26" t="s">
        <v>26</v>
      </c>
      <c r="C4" s="27" t="s">
        <v>22</v>
      </c>
      <c r="D4" s="27" t="s">
        <v>27</v>
      </c>
      <c r="E4" s="28">
        <v>1</v>
      </c>
      <c r="F4" s="29" t="s">
        <v>27</v>
      </c>
      <c r="G4" s="30" t="s">
        <v>28</v>
      </c>
      <c r="H4" s="31">
        <v>1</v>
      </c>
      <c r="I4" s="27" t="s">
        <v>27</v>
      </c>
      <c r="J4" s="29" t="s">
        <v>29</v>
      </c>
    </row>
    <row r="5" spans="1:10" ht="28.5" x14ac:dyDescent="0.25">
      <c r="A5" s="25">
        <v>3</v>
      </c>
      <c r="B5" s="26" t="s">
        <v>30</v>
      </c>
      <c r="C5" s="27" t="s">
        <v>22</v>
      </c>
      <c r="D5" s="27" t="s">
        <v>31</v>
      </c>
      <c r="E5" s="28">
        <v>1</v>
      </c>
      <c r="F5" s="29" t="s">
        <v>31</v>
      </c>
      <c r="G5" s="30" t="s">
        <v>32</v>
      </c>
      <c r="H5" s="31">
        <v>1</v>
      </c>
      <c r="I5" s="27" t="s">
        <v>31</v>
      </c>
      <c r="J5" s="29" t="s">
        <v>33</v>
      </c>
    </row>
    <row r="6" spans="1:10" ht="28.5" x14ac:dyDescent="0.25">
      <c r="A6" s="25">
        <v>4</v>
      </c>
      <c r="B6" s="26" t="s">
        <v>34</v>
      </c>
      <c r="C6" s="27" t="s">
        <v>22</v>
      </c>
      <c r="D6" s="27" t="s">
        <v>35</v>
      </c>
      <c r="E6" s="28">
        <v>1</v>
      </c>
      <c r="F6" s="29" t="s">
        <v>35</v>
      </c>
      <c r="G6" s="30" t="s">
        <v>36</v>
      </c>
      <c r="H6" s="31">
        <v>1</v>
      </c>
      <c r="I6" s="27" t="s">
        <v>35</v>
      </c>
      <c r="J6" s="29" t="s">
        <v>37</v>
      </c>
    </row>
    <row r="7" spans="1:10" ht="28.5" x14ac:dyDescent="0.25">
      <c r="A7" s="25">
        <v>5</v>
      </c>
      <c r="B7" s="26" t="s">
        <v>38</v>
      </c>
      <c r="C7" s="27" t="s">
        <v>22</v>
      </c>
      <c r="D7" s="27" t="s">
        <v>39</v>
      </c>
      <c r="E7" s="28">
        <v>1</v>
      </c>
      <c r="F7" s="29" t="s">
        <v>39</v>
      </c>
      <c r="G7" s="30" t="s">
        <v>40</v>
      </c>
      <c r="H7" s="31">
        <v>1</v>
      </c>
      <c r="I7" s="27" t="s">
        <v>39</v>
      </c>
      <c r="J7" s="29" t="s">
        <v>41</v>
      </c>
    </row>
    <row r="8" spans="1:10" ht="28.5" x14ac:dyDescent="0.25">
      <c r="A8" s="25">
        <v>6</v>
      </c>
      <c r="B8" s="26" t="s">
        <v>42</v>
      </c>
      <c r="C8" s="27" t="s">
        <v>22</v>
      </c>
      <c r="D8" s="27" t="s">
        <v>43</v>
      </c>
      <c r="E8" s="28">
        <v>1</v>
      </c>
      <c r="F8" s="29" t="s">
        <v>43</v>
      </c>
      <c r="G8" s="30" t="s">
        <v>44</v>
      </c>
      <c r="H8" s="31">
        <v>1</v>
      </c>
      <c r="I8" s="27" t="s">
        <v>43</v>
      </c>
      <c r="J8" s="29" t="s">
        <v>45</v>
      </c>
    </row>
    <row r="9" spans="1:10" ht="28.5" x14ac:dyDescent="0.25">
      <c r="A9" s="25">
        <v>7</v>
      </c>
      <c r="B9" s="26" t="s">
        <v>46</v>
      </c>
      <c r="C9" s="27" t="s">
        <v>22</v>
      </c>
      <c r="D9" s="27" t="s">
        <v>47</v>
      </c>
      <c r="E9" s="28">
        <v>1</v>
      </c>
      <c r="F9" s="29" t="s">
        <v>47</v>
      </c>
      <c r="G9" s="30" t="s">
        <v>48</v>
      </c>
      <c r="H9" s="31">
        <v>1</v>
      </c>
      <c r="I9" s="27" t="s">
        <v>47</v>
      </c>
      <c r="J9" s="29" t="s">
        <v>49</v>
      </c>
    </row>
    <row r="10" spans="1:10" ht="28.5" x14ac:dyDescent="0.25">
      <c r="A10" s="25">
        <v>8</v>
      </c>
      <c r="B10" s="26" t="s">
        <v>50</v>
      </c>
      <c r="C10" s="27" t="s">
        <v>22</v>
      </c>
      <c r="D10" s="27" t="s">
        <v>51</v>
      </c>
      <c r="E10" s="28">
        <v>1</v>
      </c>
      <c r="F10" s="29" t="s">
        <v>51</v>
      </c>
      <c r="G10" s="30" t="s">
        <v>52</v>
      </c>
      <c r="H10" s="31">
        <v>1</v>
      </c>
      <c r="I10" s="27" t="s">
        <v>51</v>
      </c>
      <c r="J10" s="29" t="s">
        <v>53</v>
      </c>
    </row>
    <row r="11" spans="1:10" ht="28.5" x14ac:dyDescent="0.25">
      <c r="A11" s="25">
        <v>9</v>
      </c>
      <c r="B11" s="26" t="s">
        <v>54</v>
      </c>
      <c r="C11" s="27" t="s">
        <v>22</v>
      </c>
      <c r="D11" s="27" t="s">
        <v>55</v>
      </c>
      <c r="E11" s="28">
        <v>1</v>
      </c>
      <c r="F11" s="29" t="s">
        <v>55</v>
      </c>
      <c r="G11" s="30" t="s">
        <v>56</v>
      </c>
      <c r="H11" s="31">
        <v>1</v>
      </c>
      <c r="I11" s="27" t="s">
        <v>55</v>
      </c>
      <c r="J11" s="29" t="s">
        <v>57</v>
      </c>
    </row>
    <row r="12" spans="1:10" x14ac:dyDescent="0.25">
      <c r="A12" s="25">
        <v>10</v>
      </c>
      <c r="B12" s="26" t="s">
        <v>58</v>
      </c>
      <c r="C12" s="27" t="s">
        <v>59</v>
      </c>
      <c r="D12" s="27" t="s">
        <v>60</v>
      </c>
      <c r="E12" s="28">
        <v>2</v>
      </c>
      <c r="F12" s="29" t="s">
        <v>61</v>
      </c>
      <c r="G12" s="32" t="s">
        <v>62</v>
      </c>
      <c r="H12" s="31">
        <v>1</v>
      </c>
      <c r="I12" s="27" t="s">
        <v>61</v>
      </c>
      <c r="J12" s="29" t="s">
        <v>63</v>
      </c>
    </row>
    <row r="13" spans="1:10" x14ac:dyDescent="0.25">
      <c r="A13" s="25">
        <v>11</v>
      </c>
      <c r="B13" s="26" t="s">
        <v>64</v>
      </c>
      <c r="C13" s="27" t="s">
        <v>59</v>
      </c>
      <c r="D13" s="27" t="s">
        <v>65</v>
      </c>
      <c r="E13" s="28">
        <v>2</v>
      </c>
      <c r="F13" s="26" t="s">
        <v>66</v>
      </c>
      <c r="G13" s="32" t="s">
        <v>67</v>
      </c>
      <c r="H13" s="31">
        <v>1</v>
      </c>
      <c r="I13" s="27" t="s">
        <v>66</v>
      </c>
      <c r="J13" s="29" t="s">
        <v>68</v>
      </c>
    </row>
    <row r="14" spans="1:10" x14ac:dyDescent="0.25">
      <c r="A14" s="25">
        <v>12</v>
      </c>
      <c r="B14" s="74" t="s">
        <v>69</v>
      </c>
      <c r="C14" s="75"/>
      <c r="D14" s="75"/>
      <c r="E14" s="76"/>
      <c r="F14" s="29" t="s">
        <v>70</v>
      </c>
      <c r="G14" s="30" t="s">
        <v>71</v>
      </c>
      <c r="H14" s="31">
        <v>1</v>
      </c>
      <c r="I14" s="27" t="s">
        <v>70</v>
      </c>
      <c r="J14" s="29" t="s">
        <v>72</v>
      </c>
    </row>
    <row r="15" spans="1:10" x14ac:dyDescent="0.25">
      <c r="A15" s="25">
        <v>13</v>
      </c>
      <c r="B15" s="74" t="s">
        <v>73</v>
      </c>
      <c r="C15" s="75"/>
      <c r="D15" s="75"/>
      <c r="E15" s="76"/>
      <c r="F15" s="29" t="s">
        <v>74</v>
      </c>
      <c r="G15" s="30" t="s">
        <v>75</v>
      </c>
      <c r="H15" s="31">
        <v>1</v>
      </c>
      <c r="I15" s="27" t="s">
        <v>74</v>
      </c>
      <c r="J15" s="29" t="s">
        <v>76</v>
      </c>
    </row>
    <row r="16" spans="1:10" x14ac:dyDescent="0.25">
      <c r="A16" s="77"/>
      <c r="B16" s="77"/>
      <c r="C16" s="77"/>
      <c r="D16" s="77"/>
      <c r="E16" s="77"/>
      <c r="F16" s="77"/>
      <c r="G16" s="78"/>
      <c r="H16" s="33">
        <v>13</v>
      </c>
      <c r="I16" s="34" t="s">
        <v>77</v>
      </c>
      <c r="J16" s="35" t="s">
        <v>78</v>
      </c>
    </row>
    <row r="19" spans="1:10" ht="75" x14ac:dyDescent="0.25">
      <c r="A19" s="72" t="s">
        <v>17</v>
      </c>
      <c r="B19" s="73"/>
      <c r="C19" s="23" t="s">
        <v>18</v>
      </c>
      <c r="D19" s="24" t="s">
        <v>19</v>
      </c>
      <c r="E19" s="21" t="s">
        <v>80</v>
      </c>
      <c r="F19" s="22" t="s">
        <v>81</v>
      </c>
      <c r="G19" s="22" t="s">
        <v>82</v>
      </c>
      <c r="H19" s="21" t="s">
        <v>83</v>
      </c>
      <c r="I19" s="24" t="s">
        <v>20</v>
      </c>
      <c r="J19" s="21" t="s">
        <v>84</v>
      </c>
    </row>
    <row r="20" spans="1:10" ht="28.5" x14ac:dyDescent="0.25">
      <c r="A20" s="25">
        <v>1</v>
      </c>
      <c r="B20" s="26" t="s">
        <v>21</v>
      </c>
      <c r="C20" s="27" t="s">
        <v>22</v>
      </c>
      <c r="D20" s="27" t="s">
        <v>23</v>
      </c>
      <c r="E20" s="28">
        <v>1</v>
      </c>
      <c r="F20" s="29" t="s">
        <v>23</v>
      </c>
      <c r="G20" s="30" t="s">
        <v>24</v>
      </c>
      <c r="H20" s="31">
        <v>1</v>
      </c>
      <c r="I20" s="27" t="s">
        <v>23</v>
      </c>
      <c r="J20" s="29" t="s">
        <v>25</v>
      </c>
    </row>
    <row r="21" spans="1:10" ht="28.5" x14ac:dyDescent="0.25">
      <c r="A21" s="25">
        <v>2</v>
      </c>
      <c r="B21" s="26" t="s">
        <v>26</v>
      </c>
      <c r="C21" s="27" t="s">
        <v>22</v>
      </c>
      <c r="D21" s="27" t="s">
        <v>27</v>
      </c>
      <c r="E21" s="28">
        <v>1</v>
      </c>
      <c r="F21" s="29" t="s">
        <v>27</v>
      </c>
      <c r="G21" s="30" t="s">
        <v>28</v>
      </c>
      <c r="H21" s="31">
        <v>1</v>
      </c>
      <c r="I21" s="27" t="s">
        <v>27</v>
      </c>
      <c r="J21" s="29" t="s">
        <v>29</v>
      </c>
    </row>
    <row r="22" spans="1:10" ht="28.5" x14ac:dyDescent="0.25">
      <c r="A22" s="25">
        <v>3</v>
      </c>
      <c r="B22" s="26" t="s">
        <v>30</v>
      </c>
      <c r="C22" s="27" t="s">
        <v>22</v>
      </c>
      <c r="D22" s="27" t="s">
        <v>31</v>
      </c>
      <c r="E22" s="28">
        <v>1</v>
      </c>
      <c r="F22" s="29" t="s">
        <v>31</v>
      </c>
      <c r="G22" s="30" t="s">
        <v>32</v>
      </c>
      <c r="H22" s="31">
        <v>1</v>
      </c>
      <c r="I22" s="27" t="s">
        <v>31</v>
      </c>
      <c r="J22" s="29" t="s">
        <v>33</v>
      </c>
    </row>
    <row r="23" spans="1:10" ht="28.5" x14ac:dyDescent="0.25">
      <c r="A23" s="25">
        <v>4</v>
      </c>
      <c r="B23" s="26" t="s">
        <v>34</v>
      </c>
      <c r="C23" s="27" t="s">
        <v>22</v>
      </c>
      <c r="D23" s="27" t="s">
        <v>35</v>
      </c>
      <c r="E23" s="28">
        <v>1</v>
      </c>
      <c r="F23" s="29" t="s">
        <v>35</v>
      </c>
      <c r="G23" s="30" t="s">
        <v>36</v>
      </c>
      <c r="H23" s="31">
        <v>1</v>
      </c>
      <c r="I23" s="27" t="s">
        <v>35</v>
      </c>
      <c r="J23" s="29" t="s">
        <v>37</v>
      </c>
    </row>
    <row r="24" spans="1:10" ht="28.5" x14ac:dyDescent="0.25">
      <c r="A24" s="25">
        <v>5</v>
      </c>
      <c r="B24" s="26" t="s">
        <v>38</v>
      </c>
      <c r="C24" s="27" t="s">
        <v>22</v>
      </c>
      <c r="D24" s="56">
        <v>5367.52</v>
      </c>
      <c r="E24" s="28">
        <v>1</v>
      </c>
      <c r="F24" s="56">
        <v>5367.52</v>
      </c>
      <c r="G24" s="57">
        <v>64410.239999999998</v>
      </c>
      <c r="H24" s="31">
        <v>1</v>
      </c>
      <c r="I24" s="56">
        <v>5367.52</v>
      </c>
      <c r="J24" s="58">
        <v>32205.119999999999</v>
      </c>
    </row>
    <row r="25" spans="1:10" ht="28.5" x14ac:dyDescent="0.25">
      <c r="A25" s="25">
        <v>6</v>
      </c>
      <c r="B25" s="26" t="s">
        <v>42</v>
      </c>
      <c r="C25" s="27" t="s">
        <v>22</v>
      </c>
      <c r="D25" s="27" t="s">
        <v>43</v>
      </c>
      <c r="E25" s="28">
        <v>1</v>
      </c>
      <c r="F25" s="29" t="s">
        <v>43</v>
      </c>
      <c r="G25" s="30" t="s">
        <v>44</v>
      </c>
      <c r="H25" s="31">
        <v>1</v>
      </c>
      <c r="I25" s="27" t="s">
        <v>43</v>
      </c>
      <c r="J25" s="29" t="s">
        <v>45</v>
      </c>
    </row>
    <row r="26" spans="1:10" ht="28.5" x14ac:dyDescent="0.25">
      <c r="A26" s="25">
        <v>7</v>
      </c>
      <c r="B26" s="26" t="s">
        <v>46</v>
      </c>
      <c r="C26" s="27" t="s">
        <v>22</v>
      </c>
      <c r="D26" s="27" t="s">
        <v>47</v>
      </c>
      <c r="E26" s="28">
        <v>1</v>
      </c>
      <c r="F26" s="29" t="s">
        <v>47</v>
      </c>
      <c r="G26" s="30" t="s">
        <v>48</v>
      </c>
      <c r="H26" s="31">
        <v>1</v>
      </c>
      <c r="I26" s="27" t="s">
        <v>47</v>
      </c>
      <c r="J26" s="29" t="s">
        <v>49</v>
      </c>
    </row>
    <row r="27" spans="1:10" ht="28.5" x14ac:dyDescent="0.25">
      <c r="A27" s="25">
        <v>8</v>
      </c>
      <c r="B27" s="26" t="s">
        <v>50</v>
      </c>
      <c r="C27" s="27" t="s">
        <v>22</v>
      </c>
      <c r="D27" s="27" t="s">
        <v>51</v>
      </c>
      <c r="E27" s="28">
        <v>1</v>
      </c>
      <c r="F27" s="29" t="s">
        <v>51</v>
      </c>
      <c r="G27" s="30" t="s">
        <v>52</v>
      </c>
      <c r="H27" s="31">
        <v>1</v>
      </c>
      <c r="I27" s="27" t="s">
        <v>51</v>
      </c>
      <c r="J27" s="29" t="s">
        <v>53</v>
      </c>
    </row>
    <row r="28" spans="1:10" ht="28.5" x14ac:dyDescent="0.25">
      <c r="A28" s="25">
        <v>9</v>
      </c>
      <c r="B28" s="26" t="s">
        <v>54</v>
      </c>
      <c r="C28" s="27" t="s">
        <v>22</v>
      </c>
      <c r="D28" s="27" t="s">
        <v>55</v>
      </c>
      <c r="E28" s="28">
        <v>1</v>
      </c>
      <c r="F28" s="29" t="s">
        <v>55</v>
      </c>
      <c r="G28" s="30" t="s">
        <v>56</v>
      </c>
      <c r="H28" s="31">
        <v>1</v>
      </c>
      <c r="I28" s="27" t="s">
        <v>55</v>
      </c>
      <c r="J28" s="29" t="s">
        <v>57</v>
      </c>
    </row>
    <row r="29" spans="1:10" x14ac:dyDescent="0.25">
      <c r="A29" s="25">
        <v>10</v>
      </c>
      <c r="B29" s="26" t="s">
        <v>58</v>
      </c>
      <c r="C29" s="27" t="s">
        <v>59</v>
      </c>
      <c r="D29" s="27" t="s">
        <v>60</v>
      </c>
      <c r="E29" s="28">
        <v>2</v>
      </c>
      <c r="F29" s="29" t="s">
        <v>61</v>
      </c>
      <c r="G29" s="32" t="s">
        <v>62</v>
      </c>
      <c r="H29" s="31">
        <v>1</v>
      </c>
      <c r="I29" s="27" t="s">
        <v>61</v>
      </c>
      <c r="J29" s="29" t="s">
        <v>63</v>
      </c>
    </row>
    <row r="30" spans="1:10" x14ac:dyDescent="0.25">
      <c r="A30" s="25">
        <v>11</v>
      </c>
      <c r="B30" s="26" t="s">
        <v>64</v>
      </c>
      <c r="C30" s="27" t="s">
        <v>59</v>
      </c>
      <c r="D30" s="27" t="s">
        <v>65</v>
      </c>
      <c r="E30" s="28">
        <v>2</v>
      </c>
      <c r="F30" s="26" t="s">
        <v>66</v>
      </c>
      <c r="G30" s="32" t="s">
        <v>67</v>
      </c>
      <c r="H30" s="31">
        <v>1</v>
      </c>
      <c r="I30" s="27" t="s">
        <v>66</v>
      </c>
      <c r="J30" s="29" t="s">
        <v>68</v>
      </c>
    </row>
    <row r="31" spans="1:10" x14ac:dyDescent="0.25">
      <c r="A31" s="25">
        <v>12</v>
      </c>
      <c r="B31" s="74" t="s">
        <v>69</v>
      </c>
      <c r="C31" s="75"/>
      <c r="D31" s="75"/>
      <c r="E31" s="76"/>
      <c r="F31" s="29" t="s">
        <v>70</v>
      </c>
      <c r="G31" s="30" t="s">
        <v>71</v>
      </c>
      <c r="H31" s="31">
        <v>1</v>
      </c>
      <c r="I31" s="27" t="s">
        <v>70</v>
      </c>
      <c r="J31" s="29" t="s">
        <v>72</v>
      </c>
    </row>
    <row r="32" spans="1:10" x14ac:dyDescent="0.25">
      <c r="A32" s="25">
        <v>13</v>
      </c>
      <c r="B32" s="74" t="s">
        <v>73</v>
      </c>
      <c r="C32" s="75"/>
      <c r="D32" s="75"/>
      <c r="E32" s="76"/>
      <c r="F32" s="29" t="s">
        <v>74</v>
      </c>
      <c r="G32" s="30" t="s">
        <v>75</v>
      </c>
      <c r="H32" s="31">
        <v>1</v>
      </c>
      <c r="I32" s="27" t="s">
        <v>74</v>
      </c>
      <c r="J32" s="29" t="s">
        <v>76</v>
      </c>
    </row>
    <row r="33" spans="1:10" x14ac:dyDescent="0.25">
      <c r="A33" s="77"/>
      <c r="B33" s="77"/>
      <c r="C33" s="77"/>
      <c r="D33" s="77"/>
      <c r="E33" s="77"/>
      <c r="F33" s="77"/>
      <c r="G33" s="78"/>
      <c r="H33" s="33">
        <v>13</v>
      </c>
      <c r="I33" s="59">
        <v>72726.27</v>
      </c>
      <c r="J33" s="59">
        <v>436357.62</v>
      </c>
    </row>
    <row r="34" spans="1:10" x14ac:dyDescent="0.25">
      <c r="I34" s="60">
        <f>I33-I16</f>
        <v>70.040000000008149</v>
      </c>
      <c r="J34" s="60">
        <f>J33-J16</f>
        <v>420.23999999999069</v>
      </c>
    </row>
    <row r="35" spans="1:10" x14ac:dyDescent="0.25">
      <c r="J35" s="60">
        <f>J33/6</f>
        <v>72726.27</v>
      </c>
    </row>
  </sheetData>
  <mergeCells count="9">
    <mergeCell ref="A19:B19"/>
    <mergeCell ref="B31:E31"/>
    <mergeCell ref="B32:E32"/>
    <mergeCell ref="A33:G33"/>
    <mergeCell ref="A1:J1"/>
    <mergeCell ref="A2:B2"/>
    <mergeCell ref="B14:E14"/>
    <mergeCell ref="B15:E15"/>
    <mergeCell ref="A16:G1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tabSelected="1" workbookViewId="0">
      <selection activeCell="K15" sqref="K15"/>
    </sheetView>
  </sheetViews>
  <sheetFormatPr defaultRowHeight="15" x14ac:dyDescent="0.25"/>
  <cols>
    <col min="1" max="1" width="13.7109375" bestFit="1" customWidth="1"/>
    <col min="3" max="3" width="11.140625" bestFit="1" customWidth="1"/>
    <col min="4" max="4" width="15.42578125" customWidth="1"/>
    <col min="5" max="5" width="12.28515625" bestFit="1" customWidth="1"/>
    <col min="6" max="6" width="16.5703125" bestFit="1" customWidth="1"/>
    <col min="7" max="7" width="15.5703125" bestFit="1" customWidth="1"/>
    <col min="8" max="8" width="14.42578125" bestFit="1" customWidth="1"/>
    <col min="9" max="9" width="16" bestFit="1" customWidth="1"/>
    <col min="10" max="10" width="16.5703125" bestFit="1" customWidth="1"/>
    <col min="11" max="11" width="15.5703125" bestFit="1" customWidth="1"/>
    <col min="12" max="12" width="14.42578125" bestFit="1" customWidth="1"/>
    <col min="13" max="13" width="16" bestFit="1" customWidth="1"/>
  </cols>
  <sheetData>
    <row r="2" spans="1:13" ht="15.75" thickBot="1" x14ac:dyDescent="0.3"/>
    <row r="3" spans="1:13" ht="15.75" thickBot="1" x14ac:dyDescent="0.3">
      <c r="A3" s="36"/>
      <c r="B3" s="36"/>
      <c r="C3" s="99" t="s">
        <v>12</v>
      </c>
      <c r="D3" s="100"/>
      <c r="E3" s="95"/>
      <c r="F3" s="101" t="s">
        <v>116</v>
      </c>
      <c r="G3" s="102"/>
      <c r="H3" s="102"/>
      <c r="I3" s="103"/>
      <c r="J3" s="104" t="s">
        <v>85</v>
      </c>
      <c r="K3" s="104"/>
      <c r="L3" s="104"/>
      <c r="M3" s="104"/>
    </row>
    <row r="4" spans="1:13" ht="15.75" thickBot="1" x14ac:dyDescent="0.3">
      <c r="A4" s="36"/>
      <c r="B4" s="36"/>
      <c r="C4" s="99" t="s">
        <v>13</v>
      </c>
      <c r="D4" s="100"/>
      <c r="E4" s="95"/>
      <c r="F4" s="101" t="s">
        <v>117</v>
      </c>
      <c r="G4" s="102"/>
      <c r="H4" s="102"/>
      <c r="I4" s="103"/>
      <c r="J4" s="105" t="s">
        <v>86</v>
      </c>
      <c r="K4" s="106"/>
      <c r="L4" s="106"/>
      <c r="M4" s="37"/>
    </row>
    <row r="5" spans="1:13" ht="15.75" thickBot="1" x14ac:dyDescent="0.3">
      <c r="A5" s="36"/>
      <c r="B5" s="36"/>
      <c r="C5" s="87"/>
      <c r="D5" s="88"/>
      <c r="E5" s="89"/>
      <c r="F5" s="82"/>
      <c r="G5" s="83"/>
      <c r="H5" s="83"/>
      <c r="I5" s="84"/>
      <c r="J5" s="90"/>
      <c r="K5" s="91"/>
      <c r="L5" s="91"/>
      <c r="M5" s="38"/>
    </row>
    <row r="6" spans="1:13" ht="30.75" thickBot="1" x14ac:dyDescent="0.3">
      <c r="A6" s="36"/>
      <c r="B6" s="36"/>
      <c r="C6" s="92"/>
      <c r="D6" s="39" t="s">
        <v>87</v>
      </c>
      <c r="E6" s="40" t="s">
        <v>88</v>
      </c>
      <c r="F6" s="61" t="s">
        <v>110</v>
      </c>
      <c r="G6" s="62" t="s">
        <v>111</v>
      </c>
      <c r="H6" s="62" t="s">
        <v>112</v>
      </c>
      <c r="I6" s="63" t="s">
        <v>113</v>
      </c>
      <c r="J6" s="41" t="s">
        <v>89</v>
      </c>
      <c r="K6" s="41" t="s">
        <v>90</v>
      </c>
      <c r="L6" s="41" t="s">
        <v>91</v>
      </c>
      <c r="M6" s="42" t="s">
        <v>92</v>
      </c>
    </row>
    <row r="7" spans="1:13" ht="16.5" thickBot="1" x14ac:dyDescent="0.3">
      <c r="A7" s="36"/>
      <c r="B7" s="36"/>
      <c r="C7" s="93"/>
      <c r="D7" s="43">
        <v>72656.23</v>
      </c>
      <c r="E7" s="44">
        <v>435937.38</v>
      </c>
      <c r="F7" s="64">
        <v>72726.27</v>
      </c>
      <c r="G7" s="65">
        <v>436357.62</v>
      </c>
      <c r="H7" s="65">
        <f>F7-D7</f>
        <v>70.040000000008149</v>
      </c>
      <c r="I7" s="66"/>
      <c r="J7" s="45"/>
      <c r="K7" s="45">
        <f>J7-I7</f>
        <v>0</v>
      </c>
      <c r="L7" s="47"/>
      <c r="M7" s="45">
        <f>L7+I7</f>
        <v>0</v>
      </c>
    </row>
    <row r="8" spans="1:13" ht="15.75" thickBot="1" x14ac:dyDescent="0.3">
      <c r="A8" s="36"/>
      <c r="B8" s="36"/>
      <c r="C8" s="94" t="s">
        <v>93</v>
      </c>
      <c r="D8" s="95"/>
      <c r="E8" s="48"/>
      <c r="F8" s="96" t="s">
        <v>93</v>
      </c>
      <c r="G8" s="97"/>
      <c r="H8" s="67"/>
      <c r="I8" s="68"/>
      <c r="J8" s="98" t="s">
        <v>93</v>
      </c>
      <c r="K8" s="98"/>
      <c r="L8" s="46"/>
      <c r="M8" s="46"/>
    </row>
    <row r="9" spans="1:13" ht="15.75" thickBot="1" x14ac:dyDescent="0.3">
      <c r="A9" s="36"/>
      <c r="B9" s="36"/>
      <c r="C9" s="39" t="s">
        <v>94</v>
      </c>
      <c r="D9" s="40" t="s">
        <v>95</v>
      </c>
      <c r="E9" s="49"/>
      <c r="F9" s="61" t="s">
        <v>94</v>
      </c>
      <c r="G9" s="62" t="s">
        <v>114</v>
      </c>
      <c r="H9" s="62" t="s">
        <v>95</v>
      </c>
      <c r="I9" s="69"/>
      <c r="J9" s="50" t="s">
        <v>96</v>
      </c>
      <c r="K9" s="45"/>
      <c r="L9" s="51"/>
      <c r="M9" s="51"/>
    </row>
    <row r="10" spans="1:13" ht="15" customHeight="1" thickBot="1" x14ac:dyDescent="0.3">
      <c r="A10" s="52" t="s">
        <v>102</v>
      </c>
      <c r="B10" s="53" t="s">
        <v>97</v>
      </c>
      <c r="C10" s="80">
        <v>1</v>
      </c>
      <c r="D10" s="43">
        <v>72656.23</v>
      </c>
      <c r="E10" s="54"/>
      <c r="F10" s="85" t="s">
        <v>115</v>
      </c>
      <c r="G10" s="70"/>
      <c r="H10" s="71"/>
      <c r="I10" s="68"/>
      <c r="J10" s="46"/>
      <c r="K10" s="46"/>
      <c r="L10" s="46"/>
      <c r="M10" s="46"/>
    </row>
    <row r="11" spans="1:13" ht="15" customHeight="1" thickBot="1" x14ac:dyDescent="0.3">
      <c r="A11" s="52" t="s">
        <v>103</v>
      </c>
      <c r="B11" s="53" t="s">
        <v>98</v>
      </c>
      <c r="C11" s="81"/>
      <c r="D11" s="43">
        <v>72656.23</v>
      </c>
      <c r="E11" s="54"/>
      <c r="F11" s="86"/>
      <c r="G11" s="70"/>
      <c r="H11" s="71"/>
      <c r="I11" s="68"/>
      <c r="J11" s="46"/>
      <c r="K11" s="55"/>
      <c r="L11" s="46"/>
      <c r="M11" s="46"/>
    </row>
    <row r="12" spans="1:13" ht="15" customHeight="1" thickBot="1" x14ac:dyDescent="0.3">
      <c r="A12" s="52" t="s">
        <v>104</v>
      </c>
      <c r="B12" s="53" t="s">
        <v>99</v>
      </c>
      <c r="C12" s="81"/>
      <c r="D12" s="43">
        <v>72656.23</v>
      </c>
      <c r="E12" s="54"/>
      <c r="F12" s="86"/>
      <c r="G12" s="70"/>
      <c r="H12" s="71"/>
      <c r="I12" s="68"/>
      <c r="J12" s="55"/>
      <c r="K12" s="55"/>
      <c r="L12" s="46"/>
      <c r="M12" s="46"/>
    </row>
    <row r="13" spans="1:13" ht="15" customHeight="1" thickBot="1" x14ac:dyDescent="0.3">
      <c r="A13" s="52" t="s">
        <v>105</v>
      </c>
      <c r="B13" s="53" t="s">
        <v>100</v>
      </c>
      <c r="C13" s="81"/>
      <c r="D13" s="43">
        <v>72656.23</v>
      </c>
      <c r="E13" s="54"/>
      <c r="F13" s="86"/>
      <c r="G13" s="116">
        <f>(H7/30)*F18</f>
        <v>287.16400000003341</v>
      </c>
      <c r="H13" s="71"/>
      <c r="I13" s="68"/>
      <c r="J13" s="46"/>
      <c r="K13" s="46"/>
      <c r="L13" s="46"/>
      <c r="M13" s="46"/>
    </row>
    <row r="14" spans="1:13" ht="15" customHeight="1" thickBot="1" x14ac:dyDescent="0.3">
      <c r="A14" s="52" t="s">
        <v>106</v>
      </c>
      <c r="B14" s="53" t="s">
        <v>101</v>
      </c>
      <c r="C14" s="81"/>
      <c r="D14" s="43">
        <v>72656.23</v>
      </c>
      <c r="E14" s="54"/>
      <c r="F14" s="86"/>
      <c r="G14" s="71"/>
      <c r="H14" s="71"/>
      <c r="I14" s="68"/>
      <c r="J14" s="46"/>
      <c r="K14" s="46"/>
      <c r="L14" s="46"/>
      <c r="M14" s="46"/>
    </row>
    <row r="15" spans="1:13" ht="15.75" customHeight="1" thickBot="1" x14ac:dyDescent="0.3">
      <c r="A15" s="52" t="s">
        <v>108</v>
      </c>
      <c r="B15" s="53" t="s">
        <v>109</v>
      </c>
      <c r="C15" s="81"/>
      <c r="D15" s="43">
        <v>72656.23</v>
      </c>
      <c r="F15" s="86"/>
      <c r="G15" s="107"/>
      <c r="H15" s="107"/>
      <c r="I15" s="68"/>
    </row>
    <row r="16" spans="1:13" ht="15.75" customHeight="1" thickTop="1" thickBot="1" x14ac:dyDescent="0.3">
      <c r="F16" s="115">
        <v>45415</v>
      </c>
      <c r="G16" s="108" t="s">
        <v>118</v>
      </c>
      <c r="H16" s="109"/>
      <c r="I16" s="68"/>
    </row>
    <row r="17" spans="6:9" ht="15.75" customHeight="1" thickTop="1" thickBot="1" x14ac:dyDescent="0.3">
      <c r="F17" s="114">
        <v>45292</v>
      </c>
      <c r="G17" s="110" t="s">
        <v>119</v>
      </c>
      <c r="H17" s="109"/>
      <c r="I17" s="68"/>
    </row>
    <row r="18" spans="6:9" ht="15.75" customHeight="1" thickTop="1" x14ac:dyDescent="0.25">
      <c r="F18" s="111">
        <f>F16-F17</f>
        <v>123</v>
      </c>
      <c r="G18" s="112" t="s">
        <v>114</v>
      </c>
      <c r="H18" s="109"/>
      <c r="I18" s="68"/>
    </row>
    <row r="19" spans="6:9" ht="15.75" customHeight="1" x14ac:dyDescent="0.25">
      <c r="F19" s="109"/>
      <c r="G19" s="109"/>
      <c r="H19" s="109"/>
      <c r="I19" s="68"/>
    </row>
    <row r="20" spans="6:9" ht="15.75" customHeight="1" x14ac:dyDescent="0.25">
      <c r="F20" s="109"/>
      <c r="G20" s="109"/>
      <c r="H20" s="109"/>
      <c r="I20" s="68"/>
    </row>
    <row r="21" spans="6:9" ht="15.75" customHeight="1" x14ac:dyDescent="0.25">
      <c r="F21" s="109"/>
      <c r="G21" s="108" t="s">
        <v>120</v>
      </c>
      <c r="H21" s="109"/>
      <c r="I21" s="68"/>
    </row>
    <row r="22" spans="6:9" x14ac:dyDescent="0.25">
      <c r="F22" s="109"/>
      <c r="G22" s="113" t="s">
        <v>121</v>
      </c>
      <c r="H22" s="109"/>
    </row>
  </sheetData>
  <mergeCells count="15">
    <mergeCell ref="C3:E3"/>
    <mergeCell ref="F3:I3"/>
    <mergeCell ref="J3:M3"/>
    <mergeCell ref="C4:E4"/>
    <mergeCell ref="J4:L4"/>
    <mergeCell ref="F4:I4"/>
    <mergeCell ref="C10:C15"/>
    <mergeCell ref="F5:I5"/>
    <mergeCell ref="C5:E5"/>
    <mergeCell ref="J5:L5"/>
    <mergeCell ref="C6:C7"/>
    <mergeCell ref="C8:D8"/>
    <mergeCell ref="F8:G8"/>
    <mergeCell ref="J8:K8"/>
    <mergeCell ref="F10:F1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 Monjardim de Carvalho</dc:creator>
  <cp:lastModifiedBy>Cesar</cp:lastModifiedBy>
  <dcterms:created xsi:type="dcterms:W3CDTF">2023-09-04T12:45:34Z</dcterms:created>
  <dcterms:modified xsi:type="dcterms:W3CDTF">2024-01-24T18:36:56Z</dcterms:modified>
</cp:coreProperties>
</file>