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2">
      <go:sheetsCustomData xmlns:go="http://customooxmlschemas.google.com/" r:id="rId7" roundtripDataChecksum="4C9O1+yjrnXwNwyfmfityESec+kHMlgYOaNOIXJ57oc="/>
    </ext>
  </extLst>
</workbook>
</file>

<file path=xl/sharedStrings.xml><?xml version="1.0" encoding="utf-8"?>
<sst xmlns="http://schemas.openxmlformats.org/spreadsheetml/2006/main" count="138" uniqueCount="91">
  <si>
    <t>Planilha de Controle de Contratos</t>
  </si>
  <si>
    <t>https://suap.ifmg.edu.br/contratos/contrato/2034/</t>
  </si>
  <si>
    <t>Contrato 05/2024/SLR</t>
  </si>
  <si>
    <t>Alteração Contratual</t>
  </si>
  <si>
    <t>Tempo</t>
  </si>
  <si>
    <t>Valor Global</t>
  </si>
  <si>
    <t>Valor mensal</t>
  </si>
  <si>
    <t>Acréscimo %</t>
  </si>
  <si>
    <t>Supressão %</t>
  </si>
  <si>
    <t>SEI</t>
  </si>
  <si>
    <t>Observação</t>
  </si>
  <si>
    <t>Valor inicial do Contrato</t>
  </si>
  <si>
    <t>01/03/2024 a 28/02/2025</t>
  </si>
  <si>
    <t>23716.000118/2024-52</t>
  </si>
  <si>
    <t>1º Apost. Contra</t>
  </si>
  <si>
    <t>23716.000377/2024-83</t>
  </si>
  <si>
    <t>Alteração Salário Mínimo. Efeito financeiro posto Auxiliar de limpeza</t>
  </si>
  <si>
    <t>Valor Total do Contrato</t>
  </si>
  <si>
    <t>QUADRO RESUMO</t>
  </si>
  <si>
    <t>Tipo de Serviço ( A )</t>
  </si>
  <si>
    <t>Escala</t>
  </si>
  <si>
    <t>Valor Proposto por empregado ( B )</t>
  </si>
  <si>
    <r>
      <rPr>
        <rFont val="Arial"/>
        <b/>
        <color theme="1"/>
        <sz val="11.0"/>
      </rPr>
      <t>Quantidade de Funcionários por Posto
( C)</t>
    </r>
  </si>
  <si>
    <r>
      <rPr>
        <rFont val="Arial"/>
        <b/>
        <color theme="1"/>
        <sz val="11.0"/>
      </rPr>
      <t>Valor Mensal por Posto
(D) = (B x C )</t>
    </r>
  </si>
  <si>
    <r>
      <rPr>
        <rFont val="Arial"/>
        <b/>
        <color theme="1"/>
        <sz val="11.0"/>
      </rPr>
      <t>Valor Anual por Posto
(E) = (D x 12)</t>
    </r>
  </si>
  <si>
    <r>
      <rPr>
        <rFont val="Arial"/>
        <b/>
        <color theme="1"/>
        <sz val="11.0"/>
      </rPr>
      <t>Quant. de Postos
( F )</t>
    </r>
  </si>
  <si>
    <t>Valor total do Serviço Mensal ( G ) = ( D x E )</t>
  </si>
  <si>
    <t>Valor total do Serviço para 12 meses
( H ) = (G x 12)</t>
  </si>
  <si>
    <t>Auxiliar de Limpeza</t>
  </si>
  <si>
    <t>44 horas semanais</t>
  </si>
  <si>
    <t>Auxiliar de Limpeza - Acumulo Porteiro 22 hs/mês</t>
  </si>
  <si>
    <t>Auxiliar de Limpeza - Acumulo Copeira 50 hs/mês</t>
  </si>
  <si>
    <t>Auxiliar de Limpeza - Acumulo Copeira 37 hs/mês</t>
  </si>
  <si>
    <t>Auxiliar de Limpeza - Insalubridade</t>
  </si>
  <si>
    <t xml:space="preserve">Porteiro </t>
  </si>
  <si>
    <t>Porteiro até 23 horas</t>
  </si>
  <si>
    <t>Oficial de Manutenção Predial - Periculosidade</t>
  </si>
  <si>
    <t>Aux. Jardinagem - Acumulo Porteiro 50 hs/mês</t>
  </si>
  <si>
    <t>Motorista - Acumulo de Zelador 70 hs/mês</t>
  </si>
  <si>
    <t>Vigia Diurno</t>
  </si>
  <si>
    <t>12X36 horas</t>
  </si>
  <si>
    <t>Vigia Noturno</t>
  </si>
  <si>
    <t>Diárias - Horas Extras - Adicional Noturno</t>
  </si>
  <si>
    <t>Diárias - Horas Extras - Demais Cargos</t>
  </si>
  <si>
    <t>23716.000069/2024-58 - Repactuação Salário Mínimo - Auxiliar de Limpeza - Insalubridade - Implicação do Contrato antigo no Novo.</t>
  </si>
  <si>
    <r>
      <rPr>
        <rFont val="Arial"/>
        <b/>
        <color theme="1"/>
        <sz val="11.0"/>
      </rPr>
      <t>Quantidade de Funcionários por Posto
( C)</t>
    </r>
  </si>
  <si>
    <r>
      <rPr>
        <rFont val="Arial"/>
        <b/>
        <color theme="1"/>
        <sz val="11.0"/>
      </rPr>
      <t>Valor Mensal por Posto
(D) = (B x C )</t>
    </r>
  </si>
  <si>
    <r>
      <rPr>
        <rFont val="Arial"/>
        <b/>
        <color theme="1"/>
        <sz val="11.0"/>
      </rPr>
      <t>Valor Anual por Posto
(E) = (D x 12)</t>
    </r>
  </si>
  <si>
    <r>
      <rPr>
        <rFont val="Arial"/>
        <b/>
        <color theme="1"/>
        <sz val="11.0"/>
      </rPr>
      <t>Quant. de Postos
( F )</t>
    </r>
  </si>
  <si>
    <t>1º Apost - Repactuação - Vigência a partir de 01/01/2024</t>
  </si>
  <si>
    <t>Valor Acumulado</t>
  </si>
  <si>
    <t xml:space="preserve">Vigência de 01/01/2024 </t>
  </si>
  <si>
    <t>Valor Mensal</t>
  </si>
  <si>
    <t>Valor Anual</t>
  </si>
  <si>
    <t>novo valor mensal</t>
  </si>
  <si>
    <t>novo valor anual</t>
  </si>
  <si>
    <t>Diferença Mensal</t>
  </si>
  <si>
    <t>Valor do Periodo</t>
  </si>
  <si>
    <t>Cronograma das parcelas</t>
  </si>
  <si>
    <t>Parcela nº</t>
  </si>
  <si>
    <t>Valor Parcela</t>
  </si>
  <si>
    <t>Diferença</t>
  </si>
  <si>
    <t>01/03 a 31/03</t>
  </si>
  <si>
    <t>MAR</t>
  </si>
  <si>
    <t>1º</t>
  </si>
  <si>
    <t>01/04 a 31/04</t>
  </si>
  <si>
    <t>ABR</t>
  </si>
  <si>
    <t>01/05 a 31/05</t>
  </si>
  <si>
    <t>MAI</t>
  </si>
  <si>
    <t>01/06 a 31/06</t>
  </si>
  <si>
    <t>JUN</t>
  </si>
  <si>
    <t>01/07 a 31/07</t>
  </si>
  <si>
    <t>JUL</t>
  </si>
  <si>
    <t>01/08 a 31/08</t>
  </si>
  <si>
    <t>AGO</t>
  </si>
  <si>
    <t>01/09 a 31/09</t>
  </si>
  <si>
    <t>SET</t>
  </si>
  <si>
    <t>01/10 a 31/10</t>
  </si>
  <si>
    <t>OUT</t>
  </si>
  <si>
    <t>01/11 a 31/11</t>
  </si>
  <si>
    <t>NOV</t>
  </si>
  <si>
    <t>01/12 a 31/12</t>
  </si>
  <si>
    <t>DEZ</t>
  </si>
  <si>
    <t>01/01 a 31/01</t>
  </si>
  <si>
    <t>JAN</t>
  </si>
  <si>
    <t>01/02 a 28/02</t>
  </si>
  <si>
    <t>FEV</t>
  </si>
  <si>
    <t>Inserir data fim da parcela proporcional</t>
  </si>
  <si>
    <t>d-1 do INÍCIO do período calculado</t>
  </si>
  <si>
    <t>ultimo dia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</si>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</sst>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%"/>
    <numFmt numFmtId="165" formatCode="&quot;R$&quot;\ #,##0.00;[Red]\-&quot;R$&quot;\ #,##0.00"/>
    <numFmt numFmtId="166" formatCode="&quot;R$&quot;\ #,##0.00"/>
    <numFmt numFmtId="167" formatCode="d/m/yyyy"/>
  </numFmts>
  <fonts count="22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Arial"/>
    </font>
    <font>
      <b/>
      <sz val="11.0"/>
      <color rgb="FF00B0F0"/>
      <name val="Arial"/>
    </font>
    <font>
      <b/>
      <sz val="11.0"/>
      <color rgb="FFFF0000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rgb="FF00B0F0"/>
      <name val="Arial"/>
    </font>
    <font>
      <color theme="1"/>
      <name val="Calibri"/>
      <scheme val="minor"/>
    </font>
    <font>
      <b/>
      <sz val="13.0"/>
      <color rgb="FF000000"/>
      <name val="Calibri"/>
      <scheme val="minor"/>
    </font>
    <font>
      <b/>
      <sz val="11.0"/>
      <color rgb="FFFF0000"/>
      <name val="Calibri"/>
    </font>
    <font/>
    <font>
      <b/>
      <sz val="11.0"/>
      <color theme="1"/>
      <name val="Arial"/>
    </font>
    <font>
      <sz val="11.0"/>
      <color rgb="FF000000"/>
      <name val="Arial"/>
    </font>
    <font>
      <b/>
      <sz val="11.0"/>
      <color theme="1"/>
      <name val="Calibri"/>
    </font>
    <font>
      <b/>
      <sz val="11.0"/>
      <color rgb="FFFFFFFF"/>
      <name val="Arial"/>
    </font>
    <font>
      <b/>
      <sz val="11.0"/>
      <color rgb="FFFFFFFF"/>
      <name val="Calibri"/>
    </font>
    <font>
      <sz val="11.0"/>
      <color rgb="FFFFFFFF"/>
      <name val="Arial"/>
    </font>
    <font>
      <sz val="14.0"/>
      <color theme="1"/>
      <name val="Arial"/>
    </font>
    <font>
      <b/>
      <sz val="36.0"/>
      <color theme="1"/>
      <name val="Calibri"/>
    </font>
    <font>
      <b/>
      <sz val="9.0"/>
      <color rgb="FF00B0F0"/>
      <name val="Calibri"/>
    </font>
    <font>
      <b/>
      <sz val="9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C0C0C0"/>
        <bgColor rgb="FFC0C0C0"/>
      </patternFill>
    </fill>
    <fill>
      <patternFill patternType="solid">
        <fgColor rgb="FF989898"/>
        <bgColor rgb="FF989898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3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 style="medium">
        <color rgb="FF000000"/>
      </bottom>
    </border>
    <border>
      <right style="thin">
        <color rgb="FF000000"/>
      </right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ck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ck">
        <color rgb="FF00B0F0"/>
      </right>
      <bottom style="thick">
        <color rgb="FF00B0F0"/>
      </bottom>
    </border>
    <border>
      <left style="thick">
        <color rgb="FF000000"/>
      </left>
      <right style="thick">
        <color rgb="FFFF0000"/>
      </right>
      <bottom style="thick">
        <color rgb="FFFF0000"/>
      </bottom>
    </border>
    <border>
      <left style="thick">
        <color rgb="FF000000"/>
      </left>
    </border>
  </borders>
  <cellStyleXfs count="1">
    <xf borderId="0" fillId="0" fontId="0" numFmtId="0" applyAlignment="1" applyFont="1"/>
  </cellStyleXfs>
  <cellXfs count="1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2" numFmtId="0" xfId="0" applyAlignment="1" applyBorder="1" applyFill="1" applyFont="1">
      <alignment horizontal="center"/>
    </xf>
    <xf borderId="1" fillId="3" fontId="3" numFmtId="0" xfId="0" applyAlignment="1" applyBorder="1" applyFont="1">
      <alignment horizontal="center"/>
    </xf>
    <xf borderId="1" fillId="3" fontId="4" numFmtId="0" xfId="0" applyAlignment="1" applyBorder="1" applyFont="1">
      <alignment horizontal="center"/>
    </xf>
    <xf borderId="1" fillId="3" fontId="2" numFmtId="0" xfId="0" applyBorder="1" applyFont="1"/>
    <xf borderId="1" fillId="0" fontId="5" numFmtId="0" xfId="0" applyBorder="1" applyFont="1"/>
    <xf borderId="1" fillId="0" fontId="5" numFmtId="4" xfId="0" applyBorder="1" applyFont="1" applyNumberFormat="1"/>
    <xf borderId="0" fillId="0" fontId="6" numFmtId="0" xfId="0" applyFont="1"/>
    <xf borderId="1" fillId="3" fontId="2" numFmtId="0" xfId="0" applyAlignment="1" applyBorder="1" applyFont="1">
      <alignment readingOrder="0"/>
    </xf>
    <xf borderId="1" fillId="0" fontId="7" numFmtId="0" xfId="0" applyBorder="1" applyFont="1"/>
    <xf borderId="2" fillId="0" fontId="5" numFmtId="0" xfId="0" applyBorder="1" applyFont="1"/>
    <xf borderId="1" fillId="0" fontId="5" numFmtId="164" xfId="0" applyBorder="1" applyFont="1" applyNumberFormat="1"/>
    <xf borderId="1" fillId="0" fontId="6" numFmtId="0" xfId="0" applyAlignment="1" applyBorder="1" applyFont="1">
      <alignment readingOrder="0"/>
    </xf>
    <xf borderId="3" fillId="0" fontId="5" numFmtId="0" xfId="0" applyAlignment="1" applyBorder="1" applyFont="1">
      <alignment readingOrder="0"/>
    </xf>
    <xf borderId="1" fillId="0" fontId="1" numFmtId="0" xfId="0" applyBorder="1" applyFont="1"/>
    <xf borderId="1" fillId="0" fontId="6" numFmtId="0" xfId="0" applyBorder="1" applyFont="1"/>
    <xf borderId="1" fillId="0" fontId="8" numFmtId="0" xfId="0" applyBorder="1" applyFont="1"/>
    <xf borderId="0" fillId="2" fontId="9" numFmtId="0" xfId="0" applyAlignment="1" applyFont="1">
      <alignment readingOrder="0"/>
    </xf>
    <xf borderId="0" fillId="2" fontId="9" numFmtId="0" xfId="0" applyFont="1"/>
    <xf borderId="0" fillId="2" fontId="9" numFmtId="4" xfId="0" applyFont="1" applyNumberFormat="1"/>
    <xf borderId="4" fillId="0" fontId="10" numFmtId="0" xfId="0" applyAlignment="1" applyBorder="1" applyFont="1">
      <alignment horizontal="center"/>
    </xf>
    <xf borderId="4" fillId="0" fontId="11" numFmtId="0" xfId="0" applyBorder="1" applyFont="1"/>
    <xf borderId="2" fillId="4" fontId="12" numFmtId="0" xfId="0" applyAlignment="1" applyBorder="1" applyFill="1" applyFont="1">
      <alignment horizontal="center" shrinkToFit="0" vertical="center" wrapText="1"/>
    </xf>
    <xf borderId="3" fillId="0" fontId="11" numFmtId="0" xfId="0" applyBorder="1" applyFont="1"/>
    <xf borderId="1" fillId="4" fontId="12" numFmtId="0" xfId="0" applyAlignment="1" applyBorder="1" applyFont="1">
      <alignment horizontal="center" shrinkToFit="0" vertical="center" wrapText="1"/>
    </xf>
    <xf borderId="1" fillId="4" fontId="12" numFmtId="0" xfId="0" applyAlignment="1" applyBorder="1" applyFont="1">
      <alignment horizontal="center" shrinkToFit="0" vertical="top" wrapText="1"/>
    </xf>
    <xf borderId="1" fillId="4" fontId="5" numFmtId="0" xfId="0" applyAlignment="1" applyBorder="1" applyFont="1">
      <alignment horizontal="center" shrinkToFit="0" vertical="top" wrapText="1"/>
    </xf>
    <xf borderId="1" fillId="4" fontId="5" numFmtId="0" xfId="0" applyAlignment="1" applyBorder="1" applyFont="1">
      <alignment horizontal="left" shrinkToFit="0" vertical="top" wrapText="1"/>
    </xf>
    <xf borderId="1" fillId="0" fontId="13" numFmtId="1" xfId="0" applyAlignment="1" applyBorder="1" applyFont="1" applyNumberFormat="1">
      <alignment horizontal="right" shrinkToFit="1" vertical="top" wrapText="0"/>
    </xf>
    <xf borderId="1" fillId="0" fontId="5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center" shrinkToFit="0" vertical="top" wrapText="1"/>
    </xf>
    <xf borderId="1" fillId="0" fontId="5" numFmtId="165" xfId="0" applyAlignment="1" applyBorder="1" applyFont="1" applyNumberFormat="1">
      <alignment horizontal="center" shrinkToFit="0" vertical="top" wrapText="1"/>
    </xf>
    <xf borderId="1" fillId="0" fontId="5" numFmtId="165" xfId="0" applyAlignment="1" applyBorder="1" applyFont="1" applyNumberFormat="1">
      <alignment horizontal="left" shrinkToFit="0" vertical="top" wrapText="1"/>
    </xf>
    <xf borderId="1" fillId="0" fontId="5" numFmtId="165" xfId="0" applyAlignment="1" applyBorder="1" applyFont="1" applyNumberFormat="1">
      <alignment horizontal="right" shrinkToFit="0" vertical="top" wrapText="1"/>
    </xf>
    <xf borderId="1" fillId="0" fontId="13" numFmtId="1" xfId="0" applyAlignment="1" applyBorder="1" applyFont="1" applyNumberFormat="1">
      <alignment horizontal="center" shrinkToFit="1" vertical="top" wrapText="0"/>
    </xf>
    <xf borderId="5" fillId="0" fontId="5" numFmtId="0" xfId="0" applyAlignment="1" applyBorder="1" applyFont="1">
      <alignment horizontal="left" shrinkToFit="0" vertical="top" wrapText="1"/>
    </xf>
    <xf borderId="5" fillId="0" fontId="13" numFmtId="1" xfId="0" applyAlignment="1" applyBorder="1" applyFont="1" applyNumberFormat="1">
      <alignment horizontal="right" shrinkToFit="1" vertical="top" wrapText="0"/>
    </xf>
    <xf borderId="5" fillId="0" fontId="5" numFmtId="165" xfId="0" applyAlignment="1" applyBorder="1" applyFont="1" applyNumberFormat="1">
      <alignment horizontal="left" shrinkToFit="0" vertical="top" wrapText="1"/>
    </xf>
    <xf borderId="5" fillId="0" fontId="13" numFmtId="1" xfId="0" applyAlignment="1" applyBorder="1" applyFont="1" applyNumberFormat="1">
      <alignment horizontal="center" shrinkToFit="1" vertical="top" wrapText="0"/>
    </xf>
    <xf borderId="2" fillId="0" fontId="5" numFmtId="0" xfId="0" applyAlignment="1" applyBorder="1" applyFont="1">
      <alignment horizontal="left" shrinkToFit="0" vertical="top" wrapText="1"/>
    </xf>
    <xf borderId="6" fillId="0" fontId="11" numFmtId="0" xfId="0" applyBorder="1" applyFont="1"/>
    <xf borderId="6" fillId="0" fontId="5" numFmtId="0" xfId="0" applyAlignment="1" applyBorder="1" applyFont="1">
      <alignment horizontal="left" shrinkToFit="0" wrapText="1"/>
    </xf>
    <xf borderId="1" fillId="4" fontId="2" numFmtId="1" xfId="0" applyAlignment="1" applyBorder="1" applyFont="1" applyNumberFormat="1">
      <alignment horizontal="center" shrinkToFit="1" vertical="top" wrapText="0"/>
    </xf>
    <xf borderId="1" fillId="4" fontId="12" numFmtId="166" xfId="0" applyAlignment="1" applyBorder="1" applyFont="1" applyNumberFormat="1">
      <alignment horizontal="left" shrinkToFit="0" vertical="top" wrapText="1"/>
    </xf>
    <xf borderId="0" fillId="0" fontId="1" numFmtId="166" xfId="0" applyFont="1" applyNumberFormat="1"/>
    <xf borderId="7" fillId="0" fontId="10" numFmtId="0" xfId="0" applyAlignment="1" applyBorder="1" applyFont="1">
      <alignment horizontal="center"/>
    </xf>
    <xf borderId="8" fillId="0" fontId="11" numFmtId="0" xfId="0" applyBorder="1" applyFont="1"/>
    <xf borderId="9" fillId="0" fontId="11" numFmtId="0" xfId="0" applyBorder="1" applyFont="1"/>
    <xf borderId="10" fillId="4" fontId="12" numFmtId="0" xfId="0" applyAlignment="1" applyBorder="1" applyFont="1">
      <alignment horizontal="center" shrinkToFit="0" vertical="center" wrapText="1"/>
    </xf>
    <xf borderId="11" fillId="0" fontId="11" numFmtId="0" xfId="0" applyBorder="1" applyFont="1"/>
    <xf borderId="12" fillId="4" fontId="12" numFmtId="0" xfId="0" applyAlignment="1" applyBorder="1" applyFont="1">
      <alignment horizontal="center" shrinkToFit="0" vertical="center" wrapText="1"/>
    </xf>
    <xf borderId="12" fillId="4" fontId="12" numFmtId="0" xfId="0" applyAlignment="1" applyBorder="1" applyFont="1">
      <alignment horizontal="center" shrinkToFit="0" vertical="top" wrapText="1"/>
    </xf>
    <xf borderId="12" fillId="4" fontId="5" numFmtId="0" xfId="0" applyAlignment="1" applyBorder="1" applyFont="1">
      <alignment horizontal="center" shrinkToFit="0" vertical="top" wrapText="1"/>
    </xf>
    <xf borderId="12" fillId="4" fontId="5" numFmtId="0" xfId="0" applyAlignment="1" applyBorder="1" applyFont="1">
      <alignment horizontal="left" shrinkToFit="0" vertical="top" wrapText="1"/>
    </xf>
    <xf borderId="1" fillId="2" fontId="13" numFmtId="1" xfId="0" applyAlignment="1" applyBorder="1" applyFont="1" applyNumberFormat="1">
      <alignment horizontal="right" shrinkToFit="1" vertical="top" wrapText="0"/>
    </xf>
    <xf borderId="1" fillId="2" fontId="5" numFmtId="0" xfId="0" applyAlignment="1" applyBorder="1" applyFont="1">
      <alignment horizontal="left" shrinkToFit="0" vertical="top" wrapText="1"/>
    </xf>
    <xf borderId="1" fillId="2" fontId="5" numFmtId="0" xfId="0" applyAlignment="1" applyBorder="1" applyFont="1">
      <alignment horizontal="center" shrinkToFit="0" vertical="top" wrapText="1"/>
    </xf>
    <xf borderId="1" fillId="2" fontId="5" numFmtId="165" xfId="0" applyAlignment="1" applyBorder="1" applyFont="1" applyNumberFormat="1">
      <alignment horizontal="center" shrinkToFit="0" vertical="top" wrapText="1"/>
    </xf>
    <xf borderId="1" fillId="2" fontId="5" numFmtId="165" xfId="0" applyAlignment="1" applyBorder="1" applyFont="1" applyNumberFormat="1">
      <alignment horizontal="right" shrinkToFit="0" vertical="top" wrapText="1"/>
    </xf>
    <xf borderId="1" fillId="2" fontId="13" numFmtId="1" xfId="0" applyAlignment="1" applyBorder="1" applyFont="1" applyNumberFormat="1">
      <alignment horizontal="center" shrinkToFit="1" vertical="top" wrapText="0"/>
    </xf>
    <xf borderId="1" fillId="2" fontId="5" numFmtId="165" xfId="0" applyAlignment="1" applyBorder="1" applyFont="1" applyNumberFormat="1">
      <alignment horizontal="left" shrinkToFit="0" vertical="top" wrapText="1"/>
    </xf>
    <xf borderId="13" fillId="2" fontId="1" numFmtId="0" xfId="0" applyBorder="1" applyFont="1"/>
    <xf borderId="2" fillId="2" fontId="2" numFmtId="0" xfId="0" applyAlignment="1" applyBorder="1" applyFont="1">
      <alignment horizontal="center"/>
    </xf>
    <xf borderId="14" fillId="5" fontId="14" numFmtId="0" xfId="0" applyAlignment="1" applyBorder="1" applyFill="1" applyFont="1">
      <alignment horizontal="center" shrinkToFit="0" wrapText="1"/>
    </xf>
    <xf borderId="15" fillId="0" fontId="11" numFmtId="0" xfId="0" applyBorder="1" applyFont="1"/>
    <xf borderId="16" fillId="6" fontId="1" numFmtId="0" xfId="0" applyAlignment="1" applyBorder="1" applyFill="1" applyFont="1">
      <alignment horizontal="center" vertical="center"/>
    </xf>
    <xf borderId="5" fillId="0" fontId="11" numFmtId="0" xfId="0" applyBorder="1" applyFont="1"/>
    <xf borderId="17" fillId="0" fontId="6" numFmtId="0" xfId="0" applyBorder="1" applyFont="1"/>
    <xf borderId="18" fillId="0" fontId="11" numFmtId="0" xfId="0" applyBorder="1" applyFont="1"/>
    <xf borderId="14" fillId="5" fontId="5" numFmtId="0" xfId="0" applyAlignment="1" applyBorder="1" applyFont="1">
      <alignment shrinkToFit="0" wrapText="1"/>
    </xf>
    <xf borderId="19" fillId="0" fontId="2" numFmtId="0" xfId="0" applyAlignment="1" applyBorder="1" applyFont="1">
      <alignment horizontal="center"/>
    </xf>
    <xf borderId="20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21" fillId="0" fontId="14" numFmtId="0" xfId="0" applyAlignment="1" applyBorder="1" applyFont="1">
      <alignment horizontal="center" shrinkToFit="0" vertical="center" wrapText="1"/>
    </xf>
    <xf borderId="22" fillId="0" fontId="14" numFmtId="0" xfId="0" applyAlignment="1" applyBorder="1" applyFont="1">
      <alignment horizontal="center" shrinkToFit="0" vertical="center" wrapText="1"/>
    </xf>
    <xf borderId="23" fillId="7" fontId="14" numFmtId="0" xfId="0" applyAlignment="1" applyBorder="1" applyFill="1" applyFont="1">
      <alignment horizontal="center" shrinkToFit="0" vertical="center" wrapText="1"/>
    </xf>
    <xf borderId="20" fillId="0" fontId="11" numFmtId="0" xfId="0" applyBorder="1" applyFont="1"/>
    <xf borderId="19" fillId="0" fontId="11" numFmtId="0" xfId="0" applyBorder="1" applyFont="1"/>
    <xf borderId="5" fillId="0" fontId="13" numFmtId="4" xfId="0" applyAlignment="1" applyBorder="1" applyFont="1" applyNumberFormat="1">
      <alignment horizontal="right"/>
    </xf>
    <xf borderId="18" fillId="0" fontId="13" numFmtId="4" xfId="0" applyAlignment="1" applyBorder="1" applyFont="1" applyNumberFormat="1">
      <alignment horizontal="right"/>
    </xf>
    <xf borderId="21" fillId="0" fontId="5" numFmtId="4" xfId="0" applyAlignment="1" applyBorder="1" applyFont="1" applyNumberFormat="1">
      <alignment horizontal="right" shrinkToFit="0" wrapText="1"/>
    </xf>
    <xf borderId="22" fillId="0" fontId="5" numFmtId="4" xfId="0" applyAlignment="1" applyBorder="1" applyFont="1" applyNumberFormat="1">
      <alignment horizontal="right" shrinkToFit="0" wrapText="1"/>
    </xf>
    <xf borderId="23" fillId="7" fontId="5" numFmtId="4" xfId="0" applyAlignment="1" applyBorder="1" applyFont="1" applyNumberFormat="1">
      <alignment horizontal="right" shrinkToFit="0" wrapText="1"/>
    </xf>
    <xf borderId="1" fillId="6" fontId="1" numFmtId="4" xfId="0" applyAlignment="1" applyBorder="1" applyFont="1" applyNumberFormat="1">
      <alignment shrinkToFit="0" vertical="top" wrapText="1"/>
    </xf>
    <xf borderId="2" fillId="8" fontId="15" numFmtId="0" xfId="0" applyAlignment="1" applyBorder="1" applyFill="1" applyFont="1">
      <alignment horizontal="center"/>
    </xf>
    <xf borderId="24" fillId="0" fontId="13" numFmtId="0" xfId="0" applyBorder="1" applyFont="1"/>
    <xf borderId="14" fillId="8" fontId="16" numFmtId="0" xfId="0" applyAlignment="1" applyBorder="1" applyFont="1">
      <alignment horizontal="center" shrinkToFit="0" wrapText="1"/>
    </xf>
    <xf borderId="25" fillId="0" fontId="11" numFmtId="0" xfId="0" applyBorder="1" applyFont="1"/>
    <xf borderId="26" fillId="8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16" fillId="6" fontId="1" numFmtId="0" xfId="0" applyAlignment="1" applyBorder="1" applyFont="1">
      <alignment horizontal="center" shrinkToFit="0" vertical="top" wrapText="1"/>
    </xf>
    <xf borderId="5" fillId="0" fontId="2" numFmtId="0" xfId="0" applyAlignment="1" applyBorder="1" applyFont="1">
      <alignment horizontal="center"/>
    </xf>
    <xf borderId="24" fillId="0" fontId="2" numFmtId="0" xfId="0" applyAlignment="1" applyBorder="1" applyFont="1">
      <alignment horizontal="center"/>
    </xf>
    <xf borderId="27" fillId="9" fontId="2" numFmtId="0" xfId="0" applyAlignment="1" applyBorder="1" applyFill="1" applyFont="1">
      <alignment horizontal="center"/>
    </xf>
    <xf borderId="28" fillId="0" fontId="14" numFmtId="0" xfId="0" applyAlignment="1" applyBorder="1" applyFont="1">
      <alignment horizontal="center" shrinkToFit="0" vertical="center" wrapText="1"/>
    </xf>
    <xf borderId="29" fillId="0" fontId="14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Font="1"/>
    <xf borderId="13" fillId="8" fontId="17" numFmtId="0" xfId="0" applyBorder="1" applyFont="1"/>
    <xf borderId="16" fillId="0" fontId="18" numFmtId="0" xfId="0" applyAlignment="1" applyBorder="1" applyFont="1">
      <alignment horizontal="center" vertical="center"/>
    </xf>
    <xf borderId="1" fillId="0" fontId="13" numFmtId="4" xfId="0" applyAlignment="1" applyBorder="1" applyFont="1" applyNumberFormat="1">
      <alignment horizontal="right"/>
    </xf>
    <xf borderId="13" fillId="9" fontId="13" numFmtId="0" xfId="0" applyBorder="1" applyFont="1"/>
    <xf borderId="30" fillId="0" fontId="19" numFmtId="0" xfId="0" applyAlignment="1" applyBorder="1" applyFont="1">
      <alignment horizontal="center" shrinkToFit="0" vertical="center" wrapText="1"/>
    </xf>
    <xf borderId="1" fillId="0" fontId="5" numFmtId="4" xfId="0" applyAlignment="1" applyBorder="1" applyFont="1" applyNumberFormat="1">
      <alignment horizontal="right" shrinkToFit="0" vertical="center" wrapText="1"/>
    </xf>
    <xf borderId="1" fillId="0" fontId="5" numFmtId="0" xfId="0" applyAlignment="1" applyBorder="1" applyFont="1">
      <alignment shrinkToFit="0" vertical="center" wrapText="1"/>
    </xf>
    <xf borderId="31" fillId="0" fontId="1" numFmtId="0" xfId="0" applyBorder="1" applyFont="1"/>
    <xf borderId="32" fillId="0" fontId="1" numFmtId="0" xfId="0" applyBorder="1" applyFont="1"/>
    <xf borderId="33" fillId="0" fontId="11" numFmtId="0" xfId="0" applyBorder="1" applyFont="1"/>
    <xf borderId="31" fillId="0" fontId="1" numFmtId="167" xfId="0" applyBorder="1" applyFont="1" applyNumberFormat="1"/>
    <xf borderId="1" fillId="0" fontId="5" numFmtId="0" xfId="0" applyAlignment="1" applyBorder="1" applyFont="1">
      <alignment shrinkToFit="0" wrapText="1"/>
    </xf>
    <xf borderId="34" fillId="0" fontId="11" numFmtId="0" xfId="0" applyBorder="1" applyFont="1"/>
    <xf borderId="35" fillId="0" fontId="5" numFmtId="14" xfId="0" applyAlignment="1" applyBorder="1" applyFont="1" applyNumberFormat="1">
      <alignment shrinkToFit="0" wrapText="1"/>
    </xf>
    <xf borderId="0" fillId="0" fontId="20" numFmtId="0" xfId="0" applyAlignment="1" applyFont="1">
      <alignment vertical="center"/>
    </xf>
    <xf borderId="36" fillId="0" fontId="5" numFmtId="14" xfId="0" applyAlignment="1" applyBorder="1" applyFont="1" applyNumberFormat="1">
      <alignment shrinkToFit="0" wrapText="1"/>
    </xf>
    <xf borderId="0" fillId="0" fontId="21" numFmtId="0" xfId="0" applyAlignment="1" applyFont="1">
      <alignment vertical="center"/>
    </xf>
    <xf borderId="37" fillId="0" fontId="5" numFmtId="0" xfId="0" applyAlignment="1" applyBorder="1" applyFont="1">
      <alignment shrinkToFit="0" vertical="center" wrapText="1"/>
    </xf>
    <xf borderId="0" fillId="0" fontId="14" numFmtId="0" xfId="0" applyAlignment="1" applyFont="1">
      <alignment shrinkToFit="0" wrapText="1"/>
    </xf>
    <xf borderId="0" fillId="0" fontId="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1.43"/>
    <col customWidth="1" min="3" max="3" width="47.43"/>
    <col customWidth="1" min="4" max="4" width="13.43"/>
    <col customWidth="1" min="5" max="6" width="14.0"/>
    <col customWidth="1" min="8" max="8" width="20.86"/>
    <col customWidth="1" min="9" max="9" width="64.57"/>
    <col customWidth="1" min="10" max="26" width="8.71"/>
  </cols>
  <sheetData>
    <row r="1">
      <c r="B1" s="1" t="s">
        <v>0</v>
      </c>
      <c r="C1" s="1" t="s">
        <v>1</v>
      </c>
    </row>
    <row r="2">
      <c r="A2" s="2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4" t="s">
        <v>7</v>
      </c>
      <c r="G2" s="5" t="s">
        <v>8</v>
      </c>
      <c r="H2" s="3" t="s">
        <v>9</v>
      </c>
      <c r="I2" s="3" t="s">
        <v>10</v>
      </c>
    </row>
    <row r="3">
      <c r="A3" s="6" t="s">
        <v>11</v>
      </c>
      <c r="B3" s="7"/>
      <c r="C3" s="7" t="s">
        <v>12</v>
      </c>
      <c r="D3" s="8">
        <v>863154.0</v>
      </c>
      <c r="E3" s="8">
        <f t="shared" ref="E3:E4" si="1">D3/12</f>
        <v>71929.5</v>
      </c>
      <c r="F3" s="7"/>
      <c r="G3" s="7"/>
      <c r="H3" s="9" t="s">
        <v>13</v>
      </c>
      <c r="I3" s="7"/>
    </row>
    <row r="4">
      <c r="A4" s="10" t="s">
        <v>14</v>
      </c>
      <c r="B4" s="11"/>
      <c r="C4" s="7"/>
      <c r="D4" s="8">
        <v>7275.96</v>
      </c>
      <c r="E4" s="12">
        <f t="shared" si="1"/>
        <v>606.33</v>
      </c>
      <c r="F4" s="13"/>
      <c r="G4" s="7"/>
      <c r="H4" s="14" t="s">
        <v>15</v>
      </c>
      <c r="I4" s="15" t="s">
        <v>16</v>
      </c>
    </row>
    <row r="5">
      <c r="A5" s="6"/>
      <c r="B5" s="7"/>
      <c r="C5" s="7"/>
      <c r="D5" s="8"/>
      <c r="E5" s="8"/>
      <c r="F5" s="16"/>
      <c r="G5" s="13"/>
      <c r="H5" s="17"/>
      <c r="I5" s="7"/>
    </row>
    <row r="6">
      <c r="A6" s="6"/>
      <c r="B6" s="11"/>
      <c r="C6" s="11"/>
      <c r="D6" s="8"/>
      <c r="E6" s="8"/>
      <c r="F6" s="18"/>
      <c r="G6" s="18"/>
      <c r="H6" s="18"/>
      <c r="I6" s="18"/>
    </row>
    <row r="7">
      <c r="A7" s="6"/>
      <c r="B7" s="7"/>
      <c r="C7" s="7"/>
      <c r="D7" s="8"/>
      <c r="E7" s="18"/>
      <c r="F7" s="18"/>
      <c r="G7" s="18"/>
      <c r="H7" s="18"/>
      <c r="I7" s="18"/>
    </row>
    <row r="8">
      <c r="A8" s="6"/>
      <c r="B8" s="7"/>
      <c r="C8" s="7"/>
      <c r="D8" s="8"/>
      <c r="E8" s="18"/>
      <c r="F8" s="18"/>
      <c r="G8" s="18"/>
      <c r="H8" s="18"/>
      <c r="I8" s="18"/>
    </row>
    <row r="9">
      <c r="A9" s="6"/>
      <c r="B9" s="11"/>
      <c r="C9" s="11"/>
      <c r="D9" s="8"/>
      <c r="E9" s="18"/>
      <c r="F9" s="18"/>
      <c r="G9" s="18"/>
      <c r="H9" s="18"/>
      <c r="I9" s="18"/>
    </row>
    <row r="10">
      <c r="A10" s="6"/>
      <c r="B10" s="7"/>
      <c r="C10" s="7"/>
      <c r="D10" s="8"/>
      <c r="E10" s="18"/>
      <c r="F10" s="18"/>
      <c r="G10" s="18"/>
      <c r="H10" s="18"/>
      <c r="I10" s="18"/>
    </row>
    <row r="11">
      <c r="A11" s="6"/>
      <c r="B11" s="11"/>
      <c r="C11" s="11"/>
      <c r="D11" s="8"/>
      <c r="E11" s="18"/>
      <c r="F11" s="18"/>
      <c r="G11" s="18"/>
      <c r="H11" s="18"/>
      <c r="I11" s="18"/>
    </row>
    <row r="12">
      <c r="A12" s="6"/>
      <c r="B12" s="7"/>
      <c r="C12" s="7"/>
      <c r="D12" s="8"/>
      <c r="E12" s="18"/>
      <c r="F12" s="18"/>
      <c r="G12" s="18"/>
      <c r="H12" s="18"/>
      <c r="I12" s="18"/>
    </row>
    <row r="13">
      <c r="A13" s="19" t="s">
        <v>17</v>
      </c>
      <c r="B13" s="20"/>
      <c r="C13" s="20"/>
      <c r="D13" s="21">
        <f t="shared" ref="D13:E13" si="2">SUM(D3:D12)</f>
        <v>870429.96</v>
      </c>
      <c r="E13" s="21">
        <f t="shared" si="2"/>
        <v>72535.83</v>
      </c>
      <c r="F13" s="20"/>
      <c r="G13" s="20"/>
      <c r="H13" s="20"/>
      <c r="I13" s="2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1.0"/>
    <col customWidth="1" min="3" max="3" width="21.0"/>
    <col customWidth="1" min="4" max="4" width="12.57"/>
    <col customWidth="1" min="5" max="5" width="8.0"/>
    <col customWidth="1" min="6" max="6" width="13.71"/>
    <col customWidth="1" min="7" max="7" width="14.86"/>
    <col customWidth="1" min="8" max="8" width="8.0"/>
    <col customWidth="1" min="9" max="9" width="14.86"/>
    <col customWidth="1" min="10" max="10" width="16.0"/>
    <col customWidth="1" min="11" max="26" width="8.71"/>
  </cols>
  <sheetData>
    <row r="1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>
      <c r="A2" s="24" t="s">
        <v>19</v>
      </c>
      <c r="B2" s="25"/>
      <c r="C2" s="26" t="s">
        <v>20</v>
      </c>
      <c r="D2" s="27" t="s">
        <v>21</v>
      </c>
      <c r="E2" s="28" t="s">
        <v>22</v>
      </c>
      <c r="F2" s="29" t="s">
        <v>23</v>
      </c>
      <c r="G2" s="29" t="s">
        <v>24</v>
      </c>
      <c r="H2" s="28" t="s">
        <v>25</v>
      </c>
      <c r="I2" s="27" t="s">
        <v>26</v>
      </c>
      <c r="J2" s="27" t="s">
        <v>27</v>
      </c>
    </row>
    <row r="3" ht="32.25" customHeight="1">
      <c r="A3" s="30">
        <v>1.0</v>
      </c>
      <c r="B3" s="31" t="s">
        <v>28</v>
      </c>
      <c r="C3" s="32" t="s">
        <v>29</v>
      </c>
      <c r="D3" s="33">
        <v>3738.48</v>
      </c>
      <c r="E3" s="30">
        <v>1.0</v>
      </c>
      <c r="F3" s="34">
        <f t="shared" ref="F3:F14" si="1">D3*E3</f>
        <v>3738.48</v>
      </c>
      <c r="G3" s="35">
        <v>44861.76</v>
      </c>
      <c r="H3" s="36">
        <v>1.0</v>
      </c>
      <c r="I3" s="33">
        <v>3738.48</v>
      </c>
      <c r="J3" s="34">
        <f t="shared" ref="J3:J16" si="2">I3*12</f>
        <v>44861.76</v>
      </c>
    </row>
    <row r="4" ht="34.5" customHeight="1">
      <c r="A4" s="30">
        <v>2.0</v>
      </c>
      <c r="B4" s="31" t="s">
        <v>30</v>
      </c>
      <c r="C4" s="32" t="s">
        <v>29</v>
      </c>
      <c r="D4" s="33">
        <v>3780.23</v>
      </c>
      <c r="E4" s="30">
        <v>1.0</v>
      </c>
      <c r="F4" s="34">
        <f t="shared" si="1"/>
        <v>3780.23</v>
      </c>
      <c r="G4" s="35">
        <v>45362.76</v>
      </c>
      <c r="H4" s="36">
        <v>1.0</v>
      </c>
      <c r="I4" s="33">
        <v>3780.23</v>
      </c>
      <c r="J4" s="34">
        <f t="shared" si="2"/>
        <v>45362.76</v>
      </c>
    </row>
    <row r="5">
      <c r="A5" s="30">
        <v>3.0</v>
      </c>
      <c r="B5" s="31" t="s">
        <v>31</v>
      </c>
      <c r="C5" s="32" t="s">
        <v>29</v>
      </c>
      <c r="D5" s="33">
        <v>3811.86</v>
      </c>
      <c r="E5" s="30">
        <v>1.0</v>
      </c>
      <c r="F5" s="34">
        <f t="shared" si="1"/>
        <v>3811.86</v>
      </c>
      <c r="G5" s="35">
        <v>45742.32</v>
      </c>
      <c r="H5" s="36">
        <v>1.0</v>
      </c>
      <c r="I5" s="33">
        <v>3811.86</v>
      </c>
      <c r="J5" s="34">
        <f t="shared" si="2"/>
        <v>45742.32</v>
      </c>
    </row>
    <row r="6">
      <c r="A6" s="30">
        <v>4.0</v>
      </c>
      <c r="B6" s="31" t="s">
        <v>32</v>
      </c>
      <c r="C6" s="32" t="s">
        <v>29</v>
      </c>
      <c r="D6" s="33">
        <v>3792.8</v>
      </c>
      <c r="E6" s="30">
        <v>1.0</v>
      </c>
      <c r="F6" s="34">
        <f t="shared" si="1"/>
        <v>3792.8</v>
      </c>
      <c r="G6" s="35">
        <v>45513.6</v>
      </c>
      <c r="H6" s="36">
        <v>1.0</v>
      </c>
      <c r="I6" s="33">
        <v>3792.8</v>
      </c>
      <c r="J6" s="34">
        <f t="shared" si="2"/>
        <v>45513.6</v>
      </c>
    </row>
    <row r="7">
      <c r="A7" s="30">
        <v>5.0</v>
      </c>
      <c r="B7" s="31" t="s">
        <v>33</v>
      </c>
      <c r="C7" s="32" t="s">
        <v>29</v>
      </c>
      <c r="D7" s="33">
        <v>4761.19</v>
      </c>
      <c r="E7" s="30">
        <v>1.0</v>
      </c>
      <c r="F7" s="33">
        <f t="shared" si="1"/>
        <v>4761.19</v>
      </c>
      <c r="G7" s="35">
        <v>57134.28</v>
      </c>
      <c r="H7" s="36">
        <v>1.0</v>
      </c>
      <c r="I7" s="33">
        <v>4761.19</v>
      </c>
      <c r="J7" s="34">
        <f t="shared" si="2"/>
        <v>57134.28</v>
      </c>
    </row>
    <row r="8">
      <c r="A8" s="30">
        <v>6.0</v>
      </c>
      <c r="B8" s="37" t="s">
        <v>34</v>
      </c>
      <c r="C8" s="32" t="s">
        <v>29</v>
      </c>
      <c r="D8" s="33">
        <v>4845.6</v>
      </c>
      <c r="E8" s="38">
        <v>1.0</v>
      </c>
      <c r="F8" s="39">
        <f t="shared" si="1"/>
        <v>4845.6</v>
      </c>
      <c r="G8" s="35">
        <f>F8*12</f>
        <v>58147.2</v>
      </c>
      <c r="H8" s="40">
        <v>1.0</v>
      </c>
      <c r="I8" s="33">
        <v>4845.6</v>
      </c>
      <c r="J8" s="34">
        <f t="shared" si="2"/>
        <v>58147.2</v>
      </c>
    </row>
    <row r="9" ht="15.75" customHeight="1">
      <c r="B9" s="31" t="s">
        <v>35</v>
      </c>
      <c r="C9" s="32" t="s">
        <v>29</v>
      </c>
      <c r="D9" s="33">
        <v>5124.47</v>
      </c>
      <c r="E9" s="30">
        <v>1.0</v>
      </c>
      <c r="F9" s="34">
        <f t="shared" si="1"/>
        <v>5124.47</v>
      </c>
      <c r="G9" s="35">
        <v>61493.64</v>
      </c>
      <c r="H9" s="36">
        <v>1.0</v>
      </c>
      <c r="I9" s="33">
        <v>5124.47</v>
      </c>
      <c r="J9" s="34">
        <f t="shared" si="2"/>
        <v>61493.64</v>
      </c>
    </row>
    <row r="10" ht="26.25" customHeight="1">
      <c r="A10" s="30">
        <v>7.0</v>
      </c>
      <c r="B10" s="31" t="s">
        <v>36</v>
      </c>
      <c r="C10" s="32" t="s">
        <v>29</v>
      </c>
      <c r="D10" s="33">
        <v>6399.88</v>
      </c>
      <c r="E10" s="30">
        <v>1.0</v>
      </c>
      <c r="F10" s="34">
        <f t="shared" si="1"/>
        <v>6399.88</v>
      </c>
      <c r="G10" s="35">
        <v>76798.56</v>
      </c>
      <c r="H10" s="36">
        <v>1.0</v>
      </c>
      <c r="I10" s="33">
        <v>6399.88</v>
      </c>
      <c r="J10" s="34">
        <f t="shared" si="2"/>
        <v>76798.56</v>
      </c>
    </row>
    <row r="11" ht="32.25" customHeight="1">
      <c r="A11" s="30">
        <v>8.0</v>
      </c>
      <c r="B11" s="31" t="s">
        <v>37</v>
      </c>
      <c r="C11" s="32" t="s">
        <v>29</v>
      </c>
      <c r="D11" s="33">
        <v>4198.36</v>
      </c>
      <c r="E11" s="30">
        <v>1.0</v>
      </c>
      <c r="F11" s="34">
        <f t="shared" si="1"/>
        <v>4198.36</v>
      </c>
      <c r="G11" s="35">
        <v>50380.32</v>
      </c>
      <c r="H11" s="36">
        <v>1.0</v>
      </c>
      <c r="I11" s="33">
        <v>4198.36</v>
      </c>
      <c r="J11" s="34">
        <f t="shared" si="2"/>
        <v>50380.32</v>
      </c>
    </row>
    <row r="12">
      <c r="A12" s="30">
        <v>9.0</v>
      </c>
      <c r="B12" s="31" t="s">
        <v>38</v>
      </c>
      <c r="C12" s="32" t="s">
        <v>29</v>
      </c>
      <c r="D12" s="33">
        <v>5029.54</v>
      </c>
      <c r="E12" s="30">
        <v>1.0</v>
      </c>
      <c r="F12" s="34">
        <f t="shared" si="1"/>
        <v>5029.54</v>
      </c>
      <c r="G12" s="35">
        <v>60354.48</v>
      </c>
      <c r="H12" s="36">
        <v>1.0</v>
      </c>
      <c r="I12" s="33">
        <v>5029.54</v>
      </c>
      <c r="J12" s="34">
        <f t="shared" si="2"/>
        <v>60354.48</v>
      </c>
    </row>
    <row r="13">
      <c r="A13" s="30">
        <v>10.0</v>
      </c>
      <c r="B13" s="31" t="s">
        <v>39</v>
      </c>
      <c r="C13" s="32" t="s">
        <v>40</v>
      </c>
      <c r="D13" s="33">
        <v>4489.22</v>
      </c>
      <c r="E13" s="30">
        <v>2.0</v>
      </c>
      <c r="F13" s="34">
        <f t="shared" si="1"/>
        <v>8978.44</v>
      </c>
      <c r="G13" s="35">
        <v>107741.28</v>
      </c>
      <c r="H13" s="36">
        <v>1.0</v>
      </c>
      <c r="I13" s="34">
        <v>8978.44</v>
      </c>
      <c r="J13" s="34">
        <f t="shared" si="2"/>
        <v>107741.28</v>
      </c>
    </row>
    <row r="14">
      <c r="A14" s="30">
        <v>11.0</v>
      </c>
      <c r="B14" s="31" t="s">
        <v>41</v>
      </c>
      <c r="C14" s="32" t="s">
        <v>40</v>
      </c>
      <c r="D14" s="33">
        <v>5174.76</v>
      </c>
      <c r="E14" s="30">
        <v>2.0</v>
      </c>
      <c r="F14" s="34">
        <f t="shared" si="1"/>
        <v>10349.52</v>
      </c>
      <c r="G14" s="35">
        <v>124194.24</v>
      </c>
      <c r="H14" s="36">
        <v>1.0</v>
      </c>
      <c r="I14" s="33">
        <v>10349.52</v>
      </c>
      <c r="J14" s="34">
        <f t="shared" si="2"/>
        <v>124194.24</v>
      </c>
    </row>
    <row r="15">
      <c r="A15" s="30">
        <v>12.0</v>
      </c>
      <c r="B15" s="41" t="s">
        <v>42</v>
      </c>
      <c r="C15" s="42"/>
      <c r="D15" s="42"/>
      <c r="E15" s="25"/>
      <c r="F15" s="34">
        <v>5056.37</v>
      </c>
      <c r="G15" s="35">
        <v>60676.44</v>
      </c>
      <c r="H15" s="36">
        <v>1.0</v>
      </c>
      <c r="I15" s="33">
        <v>5056.37</v>
      </c>
      <c r="J15" s="34">
        <f t="shared" si="2"/>
        <v>60676.44</v>
      </c>
    </row>
    <row r="16">
      <c r="A16" s="30">
        <v>13.0</v>
      </c>
      <c r="B16" s="41" t="s">
        <v>43</v>
      </c>
      <c r="C16" s="42"/>
      <c r="D16" s="42"/>
      <c r="E16" s="25"/>
      <c r="F16" s="34">
        <v>2062.76</v>
      </c>
      <c r="G16" s="35">
        <f>F16*12</f>
        <v>24753.12</v>
      </c>
      <c r="H16" s="36">
        <v>1.0</v>
      </c>
      <c r="I16" s="33">
        <v>2062.76</v>
      </c>
      <c r="J16" s="34">
        <f t="shared" si="2"/>
        <v>24753.12</v>
      </c>
    </row>
    <row r="17">
      <c r="A17" s="43"/>
      <c r="B17" s="42"/>
      <c r="C17" s="42"/>
      <c r="D17" s="42"/>
      <c r="E17" s="42"/>
      <c r="F17" s="42"/>
      <c r="G17" s="25"/>
      <c r="H17" s="44">
        <v>13.0</v>
      </c>
      <c r="I17" s="45">
        <f t="shared" ref="I17:J17" si="3">SUM(I3:I16)</f>
        <v>71929.5</v>
      </c>
      <c r="J17" s="45">
        <f t="shared" si="3"/>
        <v>863154</v>
      </c>
    </row>
    <row r="18">
      <c r="I18" s="46"/>
      <c r="J18" s="46"/>
    </row>
    <row r="19">
      <c r="A19" s="47" t="s">
        <v>44</v>
      </c>
      <c r="B19" s="48"/>
      <c r="C19" s="48"/>
      <c r="D19" s="48"/>
      <c r="E19" s="48"/>
      <c r="F19" s="48"/>
      <c r="G19" s="48"/>
      <c r="H19" s="48"/>
      <c r="I19" s="48"/>
      <c r="J19" s="49"/>
    </row>
    <row r="20" ht="94.5" customHeight="1">
      <c r="A20" s="50" t="s">
        <v>19</v>
      </c>
      <c r="B20" s="51"/>
      <c r="C20" s="52" t="s">
        <v>20</v>
      </c>
      <c r="D20" s="53" t="s">
        <v>21</v>
      </c>
      <c r="E20" s="54" t="s">
        <v>45</v>
      </c>
      <c r="F20" s="55" t="s">
        <v>46</v>
      </c>
      <c r="G20" s="55" t="s">
        <v>47</v>
      </c>
      <c r="H20" s="54" t="s">
        <v>48</v>
      </c>
      <c r="I20" s="53" t="s">
        <v>26</v>
      </c>
      <c r="J20" s="53" t="s">
        <v>27</v>
      </c>
    </row>
    <row r="21" ht="15.75" customHeight="1">
      <c r="A21" s="30">
        <v>1.0</v>
      </c>
      <c r="B21" s="31" t="s">
        <v>28</v>
      </c>
      <c r="C21" s="32" t="s">
        <v>29</v>
      </c>
      <c r="D21" s="33">
        <v>3738.48</v>
      </c>
      <c r="E21" s="30">
        <v>1.0</v>
      </c>
      <c r="F21" s="34">
        <f t="shared" ref="F21:F32" si="4">D21*E21</f>
        <v>3738.48</v>
      </c>
      <c r="G21" s="35">
        <v>44861.76</v>
      </c>
      <c r="H21" s="36">
        <v>1.0</v>
      </c>
      <c r="I21" s="33">
        <v>3738.48</v>
      </c>
      <c r="J21" s="34">
        <f t="shared" ref="J21:J34" si="5">I21*12</f>
        <v>44861.76</v>
      </c>
    </row>
    <row r="22" ht="15.75" customHeight="1">
      <c r="A22" s="30">
        <v>2.0</v>
      </c>
      <c r="B22" s="31" t="s">
        <v>30</v>
      </c>
      <c r="C22" s="32" t="s">
        <v>29</v>
      </c>
      <c r="D22" s="33">
        <v>3780.23</v>
      </c>
      <c r="E22" s="30">
        <v>1.0</v>
      </c>
      <c r="F22" s="34">
        <f t="shared" si="4"/>
        <v>3780.23</v>
      </c>
      <c r="G22" s="35">
        <v>45362.76</v>
      </c>
      <c r="H22" s="36">
        <v>1.0</v>
      </c>
      <c r="I22" s="33">
        <v>3780.23</v>
      </c>
      <c r="J22" s="34">
        <f t="shared" si="5"/>
        <v>45362.76</v>
      </c>
    </row>
    <row r="23" ht="15.75" customHeight="1">
      <c r="A23" s="30">
        <v>3.0</v>
      </c>
      <c r="B23" s="31" t="s">
        <v>31</v>
      </c>
      <c r="C23" s="32" t="s">
        <v>29</v>
      </c>
      <c r="D23" s="33">
        <v>3811.86</v>
      </c>
      <c r="E23" s="30">
        <v>1.0</v>
      </c>
      <c r="F23" s="34">
        <f t="shared" si="4"/>
        <v>3811.86</v>
      </c>
      <c r="G23" s="35">
        <v>45742.32</v>
      </c>
      <c r="H23" s="36">
        <v>1.0</v>
      </c>
      <c r="I23" s="33">
        <v>3811.86</v>
      </c>
      <c r="J23" s="34">
        <f t="shared" si="5"/>
        <v>45742.32</v>
      </c>
    </row>
    <row r="24" ht="15.75" customHeight="1">
      <c r="A24" s="30">
        <v>4.0</v>
      </c>
      <c r="B24" s="31" t="s">
        <v>32</v>
      </c>
      <c r="C24" s="32" t="s">
        <v>29</v>
      </c>
      <c r="D24" s="33">
        <v>3792.8</v>
      </c>
      <c r="E24" s="30">
        <v>1.0</v>
      </c>
      <c r="F24" s="34">
        <f t="shared" si="4"/>
        <v>3792.8</v>
      </c>
      <c r="G24" s="35">
        <v>45513.6</v>
      </c>
      <c r="H24" s="36">
        <v>1.0</v>
      </c>
      <c r="I24" s="33">
        <v>3792.8</v>
      </c>
      <c r="J24" s="34">
        <f t="shared" si="5"/>
        <v>45513.6</v>
      </c>
    </row>
    <row r="25" ht="15.75" customHeight="1">
      <c r="A25" s="56">
        <v>5.0</v>
      </c>
      <c r="B25" s="57" t="s">
        <v>33</v>
      </c>
      <c r="C25" s="58" t="s">
        <v>29</v>
      </c>
      <c r="D25" s="59">
        <v>5367.52</v>
      </c>
      <c r="E25" s="56">
        <v>1.0</v>
      </c>
      <c r="F25" s="59">
        <f t="shared" si="4"/>
        <v>5367.52</v>
      </c>
      <c r="G25" s="60">
        <v>64410.24</v>
      </c>
      <c r="H25" s="61">
        <v>1.0</v>
      </c>
      <c r="I25" s="59">
        <v>5367.52</v>
      </c>
      <c r="J25" s="62">
        <f t="shared" si="5"/>
        <v>64410.24</v>
      </c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ht="15.75" customHeight="1">
      <c r="A26" s="30">
        <v>6.0</v>
      </c>
      <c r="B26" s="37" t="s">
        <v>34</v>
      </c>
      <c r="C26" s="32" t="s">
        <v>29</v>
      </c>
      <c r="D26" s="33">
        <v>4845.6</v>
      </c>
      <c r="E26" s="38">
        <v>1.0</v>
      </c>
      <c r="F26" s="39">
        <f t="shared" si="4"/>
        <v>4845.6</v>
      </c>
      <c r="G26" s="35">
        <f>F26*12</f>
        <v>58147.2</v>
      </c>
      <c r="H26" s="40">
        <v>1.0</v>
      </c>
      <c r="I26" s="33">
        <v>4845.6</v>
      </c>
      <c r="J26" s="34">
        <f t="shared" si="5"/>
        <v>58147.2</v>
      </c>
    </row>
    <row r="27" ht="15.75" customHeight="1">
      <c r="B27" s="31" t="s">
        <v>35</v>
      </c>
      <c r="C27" s="32" t="s">
        <v>29</v>
      </c>
      <c r="D27" s="33">
        <v>5124.47</v>
      </c>
      <c r="E27" s="30">
        <v>1.0</v>
      </c>
      <c r="F27" s="34">
        <f t="shared" si="4"/>
        <v>5124.47</v>
      </c>
      <c r="G27" s="35">
        <v>61493.64</v>
      </c>
      <c r="H27" s="36">
        <v>1.0</v>
      </c>
      <c r="I27" s="33">
        <v>5124.47</v>
      </c>
      <c r="J27" s="34">
        <f t="shared" si="5"/>
        <v>61493.64</v>
      </c>
    </row>
    <row r="28" ht="15.75" customHeight="1">
      <c r="A28" s="30">
        <v>7.0</v>
      </c>
      <c r="B28" s="31" t="s">
        <v>36</v>
      </c>
      <c r="C28" s="32" t="s">
        <v>29</v>
      </c>
      <c r="D28" s="33">
        <v>6399.88</v>
      </c>
      <c r="E28" s="30">
        <v>1.0</v>
      </c>
      <c r="F28" s="34">
        <f t="shared" si="4"/>
        <v>6399.88</v>
      </c>
      <c r="G28" s="35">
        <v>76798.56</v>
      </c>
      <c r="H28" s="36">
        <v>1.0</v>
      </c>
      <c r="I28" s="33">
        <v>6399.88</v>
      </c>
      <c r="J28" s="34">
        <f t="shared" si="5"/>
        <v>76798.56</v>
      </c>
    </row>
    <row r="29" ht="15.75" customHeight="1">
      <c r="A29" s="30">
        <v>8.0</v>
      </c>
      <c r="B29" s="31" t="s">
        <v>37</v>
      </c>
      <c r="C29" s="32" t="s">
        <v>29</v>
      </c>
      <c r="D29" s="33">
        <v>4198.36</v>
      </c>
      <c r="E29" s="30">
        <v>1.0</v>
      </c>
      <c r="F29" s="34">
        <f t="shared" si="4"/>
        <v>4198.36</v>
      </c>
      <c r="G29" s="35">
        <v>50380.32</v>
      </c>
      <c r="H29" s="36">
        <v>1.0</v>
      </c>
      <c r="I29" s="33">
        <v>4198.36</v>
      </c>
      <c r="J29" s="34">
        <f t="shared" si="5"/>
        <v>50380.32</v>
      </c>
    </row>
    <row r="30" ht="15.75" customHeight="1">
      <c r="A30" s="30">
        <v>9.0</v>
      </c>
      <c r="B30" s="31" t="s">
        <v>38</v>
      </c>
      <c r="C30" s="32" t="s">
        <v>29</v>
      </c>
      <c r="D30" s="33">
        <v>5029.54</v>
      </c>
      <c r="E30" s="30">
        <v>1.0</v>
      </c>
      <c r="F30" s="34">
        <f t="shared" si="4"/>
        <v>5029.54</v>
      </c>
      <c r="G30" s="35">
        <v>60354.48</v>
      </c>
      <c r="H30" s="36">
        <v>1.0</v>
      </c>
      <c r="I30" s="33">
        <v>5029.54</v>
      </c>
      <c r="J30" s="34">
        <f t="shared" si="5"/>
        <v>60354.48</v>
      </c>
    </row>
    <row r="31" ht="15.75" customHeight="1">
      <c r="A31" s="30">
        <v>10.0</v>
      </c>
      <c r="B31" s="31" t="s">
        <v>39</v>
      </c>
      <c r="C31" s="32" t="s">
        <v>40</v>
      </c>
      <c r="D31" s="33">
        <v>4489.22</v>
      </c>
      <c r="E31" s="30">
        <v>2.0</v>
      </c>
      <c r="F31" s="34">
        <f t="shared" si="4"/>
        <v>8978.44</v>
      </c>
      <c r="G31" s="35">
        <v>107741.28</v>
      </c>
      <c r="H31" s="36">
        <v>1.0</v>
      </c>
      <c r="I31" s="34">
        <v>8978.44</v>
      </c>
      <c r="J31" s="34">
        <f t="shared" si="5"/>
        <v>107741.28</v>
      </c>
    </row>
    <row r="32" ht="15.75" customHeight="1">
      <c r="A32" s="30">
        <v>11.0</v>
      </c>
      <c r="B32" s="31" t="s">
        <v>41</v>
      </c>
      <c r="C32" s="32" t="s">
        <v>40</v>
      </c>
      <c r="D32" s="33">
        <v>5174.76</v>
      </c>
      <c r="E32" s="30">
        <v>2.0</v>
      </c>
      <c r="F32" s="34">
        <f t="shared" si="4"/>
        <v>10349.52</v>
      </c>
      <c r="G32" s="35">
        <v>124194.24</v>
      </c>
      <c r="H32" s="36">
        <v>1.0</v>
      </c>
      <c r="I32" s="33">
        <v>10349.52</v>
      </c>
      <c r="J32" s="34">
        <f t="shared" si="5"/>
        <v>124194.24</v>
      </c>
    </row>
    <row r="33" ht="15.75" customHeight="1">
      <c r="A33" s="30">
        <v>12.0</v>
      </c>
      <c r="B33" s="41" t="s">
        <v>42</v>
      </c>
      <c r="C33" s="42"/>
      <c r="D33" s="42"/>
      <c r="E33" s="25"/>
      <c r="F33" s="34">
        <v>5056.37</v>
      </c>
      <c r="G33" s="35">
        <v>60676.44</v>
      </c>
      <c r="H33" s="36">
        <v>1.0</v>
      </c>
      <c r="I33" s="33">
        <v>5056.37</v>
      </c>
      <c r="J33" s="34">
        <f t="shared" si="5"/>
        <v>60676.44</v>
      </c>
    </row>
    <row r="34" ht="15.75" customHeight="1">
      <c r="A34" s="30">
        <v>13.0</v>
      </c>
      <c r="B34" s="41" t="s">
        <v>43</v>
      </c>
      <c r="C34" s="42"/>
      <c r="D34" s="42"/>
      <c r="E34" s="25"/>
      <c r="F34" s="34">
        <v>2062.76</v>
      </c>
      <c r="G34" s="35">
        <f>F34*12</f>
        <v>24753.12</v>
      </c>
      <c r="H34" s="36">
        <v>1.0</v>
      </c>
      <c r="I34" s="33">
        <v>2062.76</v>
      </c>
      <c r="J34" s="34">
        <f t="shared" si="5"/>
        <v>24753.12</v>
      </c>
    </row>
    <row r="35" ht="15.75" customHeight="1">
      <c r="A35" s="43"/>
      <c r="B35" s="42"/>
      <c r="C35" s="42"/>
      <c r="D35" s="42"/>
      <c r="E35" s="42"/>
      <c r="F35" s="42"/>
      <c r="G35" s="25"/>
      <c r="H35" s="44">
        <v>13.0</v>
      </c>
      <c r="I35" s="45">
        <f t="shared" ref="I35:J35" si="6">SUM(I21:I34)</f>
        <v>72535.83</v>
      </c>
      <c r="J35" s="45">
        <f t="shared" si="6"/>
        <v>870429.96</v>
      </c>
    </row>
    <row r="36" ht="15.75" customHeight="1">
      <c r="I36" s="46">
        <f t="shared" ref="I36:J36" si="7">I35-I17</f>
        <v>606.33</v>
      </c>
      <c r="J36" s="46">
        <f t="shared" si="7"/>
        <v>7275.96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B33:E33"/>
    <mergeCell ref="B34:E34"/>
    <mergeCell ref="A35:G35"/>
    <mergeCell ref="A1:J1"/>
    <mergeCell ref="A2:B2"/>
    <mergeCell ref="B15:E15"/>
    <mergeCell ref="B16:E16"/>
    <mergeCell ref="A17:G17"/>
    <mergeCell ref="A19:J19"/>
    <mergeCell ref="A20:B20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71"/>
    <col customWidth="1" min="2" max="2" width="5.43"/>
    <col customWidth="1" min="3" max="3" width="11.14"/>
    <col customWidth="1" min="5" max="5" width="12.29"/>
    <col customWidth="1" min="6" max="6" width="11.29"/>
    <col customWidth="1" min="7" max="7" width="34.57"/>
    <col customWidth="1" min="8" max="9" width="8.71"/>
    <col customWidth="1" min="10" max="10" width="16.29"/>
    <col customWidth="1" min="11" max="26" width="8.71"/>
  </cols>
  <sheetData>
    <row r="2" ht="15.0" customHeight="1"/>
    <row r="3" ht="15.75" customHeight="1">
      <c r="A3" s="9"/>
      <c r="B3" s="9"/>
      <c r="C3" s="64" t="s">
        <v>2</v>
      </c>
      <c r="D3" s="42"/>
      <c r="E3" s="25"/>
      <c r="F3" s="65" t="s">
        <v>49</v>
      </c>
      <c r="G3" s="48"/>
      <c r="H3" s="48"/>
      <c r="I3" s="66"/>
      <c r="J3" s="67" t="s">
        <v>50</v>
      </c>
      <c r="K3" s="1"/>
    </row>
    <row r="4">
      <c r="A4" s="9"/>
      <c r="B4" s="9"/>
      <c r="C4" s="64" t="s">
        <v>12</v>
      </c>
      <c r="D4" s="42"/>
      <c r="E4" s="25"/>
      <c r="F4" s="65" t="s">
        <v>51</v>
      </c>
      <c r="G4" s="48"/>
      <c r="H4" s="48"/>
      <c r="I4" s="66"/>
      <c r="J4" s="68"/>
      <c r="K4" s="1"/>
    </row>
    <row r="5">
      <c r="A5" s="9"/>
      <c r="B5" s="9"/>
      <c r="C5" s="69"/>
      <c r="D5" s="23"/>
      <c r="E5" s="70"/>
      <c r="F5" s="71"/>
      <c r="G5" s="48"/>
      <c r="H5" s="48"/>
      <c r="I5" s="66"/>
      <c r="J5" s="68"/>
      <c r="K5" s="1"/>
    </row>
    <row r="6">
      <c r="A6" s="9"/>
      <c r="B6" s="9"/>
      <c r="C6" s="72"/>
      <c r="D6" s="73" t="s">
        <v>52</v>
      </c>
      <c r="E6" s="74" t="s">
        <v>53</v>
      </c>
      <c r="F6" s="75" t="s">
        <v>54</v>
      </c>
      <c r="G6" s="76" t="s">
        <v>55</v>
      </c>
      <c r="H6" s="76" t="s">
        <v>56</v>
      </c>
      <c r="I6" s="77" t="s">
        <v>57</v>
      </c>
      <c r="J6" s="78"/>
      <c r="K6" s="1"/>
    </row>
    <row r="7">
      <c r="A7" s="9"/>
      <c r="B7" s="9"/>
      <c r="C7" s="79"/>
      <c r="D7" s="80">
        <v>71929.5</v>
      </c>
      <c r="E7" s="81">
        <v>863154.0</v>
      </c>
      <c r="F7" s="82">
        <v>72535.83</v>
      </c>
      <c r="G7" s="83">
        <v>870429.96</v>
      </c>
      <c r="H7" s="83">
        <v>606.33</v>
      </c>
      <c r="I7" s="84"/>
      <c r="J7" s="85">
        <f>G7</f>
        <v>870429.96</v>
      </c>
      <c r="K7" s="1"/>
    </row>
    <row r="8">
      <c r="A8" s="9"/>
      <c r="B8" s="9"/>
      <c r="C8" s="86" t="s">
        <v>58</v>
      </c>
      <c r="D8" s="25"/>
      <c r="E8" s="87"/>
      <c r="F8" s="88" t="s">
        <v>58</v>
      </c>
      <c r="G8" s="89"/>
      <c r="H8" s="90"/>
      <c r="I8" s="91"/>
      <c r="J8" s="92"/>
      <c r="K8" s="1"/>
    </row>
    <row r="9">
      <c r="A9" s="9"/>
      <c r="B9" s="9"/>
      <c r="C9" s="93" t="s">
        <v>59</v>
      </c>
      <c r="D9" s="94" t="s">
        <v>60</v>
      </c>
      <c r="E9" s="95"/>
      <c r="F9" s="96" t="s">
        <v>59</v>
      </c>
      <c r="G9" s="97" t="s">
        <v>61</v>
      </c>
      <c r="H9" s="97" t="s">
        <v>60</v>
      </c>
      <c r="I9" s="98"/>
      <c r="J9" s="68"/>
      <c r="K9" s="1"/>
    </row>
    <row r="10" ht="15.75" customHeight="1">
      <c r="A10" s="99" t="s">
        <v>62</v>
      </c>
      <c r="B10" s="100" t="s">
        <v>63</v>
      </c>
      <c r="C10" s="101">
        <v>1.0</v>
      </c>
      <c r="D10" s="102">
        <v>71929.5</v>
      </c>
      <c r="E10" s="103"/>
      <c r="F10" s="104" t="s">
        <v>64</v>
      </c>
      <c r="G10" s="105"/>
      <c r="H10" s="106"/>
      <c r="I10" s="91"/>
      <c r="J10" s="68"/>
      <c r="K10" s="107"/>
      <c r="L10" s="108"/>
      <c r="M10" s="108"/>
    </row>
    <row r="11" ht="15.75" customHeight="1">
      <c r="A11" s="99" t="s">
        <v>65</v>
      </c>
      <c r="B11" s="100" t="s">
        <v>66</v>
      </c>
      <c r="C11" s="68"/>
      <c r="D11" s="102">
        <v>71929.5</v>
      </c>
      <c r="E11" s="103"/>
      <c r="F11" s="109"/>
      <c r="G11" s="105"/>
      <c r="H11" s="106"/>
      <c r="I11" s="91"/>
      <c r="J11" s="68"/>
      <c r="K11" s="110"/>
      <c r="L11" s="108"/>
      <c r="M11" s="108"/>
    </row>
    <row r="12" ht="15.75" customHeight="1">
      <c r="A12" s="99" t="s">
        <v>67</v>
      </c>
      <c r="B12" s="100" t="s">
        <v>68</v>
      </c>
      <c r="C12" s="68"/>
      <c r="D12" s="102">
        <v>71929.5</v>
      </c>
      <c r="E12" s="103"/>
      <c r="F12" s="109"/>
      <c r="G12" s="105"/>
      <c r="H12" s="106"/>
      <c r="I12" s="91"/>
      <c r="J12" s="68"/>
      <c r="K12" s="110"/>
      <c r="L12" s="108"/>
      <c r="M12" s="108"/>
    </row>
    <row r="13" ht="15.75" customHeight="1">
      <c r="A13" s="99" t="s">
        <v>69</v>
      </c>
      <c r="B13" s="100" t="s">
        <v>70</v>
      </c>
      <c r="C13" s="68"/>
      <c r="D13" s="102">
        <v>71929.5</v>
      </c>
      <c r="E13" s="103"/>
      <c r="F13" s="109"/>
      <c r="G13" s="105"/>
      <c r="H13" s="106"/>
      <c r="I13" s="91"/>
      <c r="J13" s="68"/>
      <c r="K13" s="107"/>
      <c r="L13" s="108"/>
      <c r="M13" s="108"/>
    </row>
    <row r="14" ht="15.75" customHeight="1">
      <c r="A14" s="99" t="s">
        <v>71</v>
      </c>
      <c r="B14" s="100" t="s">
        <v>72</v>
      </c>
      <c r="C14" s="68"/>
      <c r="D14" s="102">
        <v>71929.5</v>
      </c>
      <c r="E14" s="103"/>
      <c r="F14" s="109"/>
      <c r="G14" s="106"/>
      <c r="H14" s="106"/>
      <c r="I14" s="91"/>
      <c r="J14" s="68"/>
      <c r="K14" s="107"/>
      <c r="L14" s="108"/>
      <c r="M14" s="108"/>
    </row>
    <row r="15" ht="15.75" customHeight="1">
      <c r="A15" s="99" t="s">
        <v>73</v>
      </c>
      <c r="B15" s="100" t="s">
        <v>74</v>
      </c>
      <c r="C15" s="68"/>
      <c r="D15" s="102">
        <v>71929.5</v>
      </c>
      <c r="E15" s="1"/>
      <c r="F15" s="109"/>
      <c r="G15" s="106"/>
      <c r="H15" s="106"/>
      <c r="I15" s="91"/>
      <c r="J15" s="68"/>
      <c r="K15" s="1"/>
    </row>
    <row r="16">
      <c r="A16" s="99" t="s">
        <v>75</v>
      </c>
      <c r="B16" s="100" t="s">
        <v>76</v>
      </c>
      <c r="C16" s="68"/>
      <c r="D16" s="102">
        <v>71929.5</v>
      </c>
      <c r="E16" s="1"/>
      <c r="F16" s="109"/>
      <c r="G16" s="16"/>
      <c r="H16" s="111"/>
      <c r="I16" s="91"/>
      <c r="J16" s="68"/>
      <c r="K16" s="1"/>
    </row>
    <row r="17">
      <c r="A17" s="99" t="s">
        <v>77</v>
      </c>
      <c r="B17" s="100" t="s">
        <v>78</v>
      </c>
      <c r="C17" s="68"/>
      <c r="D17" s="102">
        <v>71929.5</v>
      </c>
      <c r="E17" s="1"/>
      <c r="F17" s="109"/>
      <c r="G17" s="16"/>
      <c r="H17" s="111"/>
      <c r="I17" s="91"/>
      <c r="J17" s="68"/>
      <c r="K17" s="1"/>
    </row>
    <row r="18">
      <c r="A18" s="99" t="s">
        <v>79</v>
      </c>
      <c r="B18" s="100" t="s">
        <v>80</v>
      </c>
      <c r="C18" s="68"/>
      <c r="D18" s="102">
        <v>71929.5</v>
      </c>
      <c r="E18" s="1"/>
      <c r="F18" s="109"/>
      <c r="G18" s="16"/>
      <c r="H18" s="111"/>
      <c r="I18" s="91"/>
      <c r="J18" s="68"/>
      <c r="K18" s="1"/>
    </row>
    <row r="19">
      <c r="A19" s="99" t="s">
        <v>81</v>
      </c>
      <c r="B19" s="100" t="s">
        <v>82</v>
      </c>
      <c r="C19" s="68"/>
      <c r="D19" s="102">
        <v>71929.5</v>
      </c>
      <c r="E19" s="1"/>
      <c r="F19" s="109"/>
      <c r="G19" s="16"/>
      <c r="H19" s="111"/>
      <c r="I19" s="91"/>
      <c r="J19" s="68"/>
      <c r="K19" s="1"/>
    </row>
    <row r="20">
      <c r="A20" s="99" t="s">
        <v>83</v>
      </c>
      <c r="B20" s="100" t="s">
        <v>84</v>
      </c>
      <c r="C20" s="68"/>
      <c r="D20" s="102">
        <v>71929.5</v>
      </c>
      <c r="E20" s="1"/>
      <c r="F20" s="109"/>
      <c r="G20" s="16"/>
      <c r="H20" s="111"/>
      <c r="I20" s="91"/>
      <c r="J20" s="68"/>
      <c r="K20" s="1"/>
    </row>
    <row r="21" ht="15.75" customHeight="1">
      <c r="A21" s="99" t="s">
        <v>85</v>
      </c>
      <c r="B21" s="100" t="s">
        <v>86</v>
      </c>
      <c r="C21" s="78"/>
      <c r="D21" s="102">
        <v>71929.5</v>
      </c>
      <c r="E21" s="1"/>
      <c r="F21" s="112"/>
      <c r="G21" s="16"/>
      <c r="H21" s="111"/>
      <c r="I21" s="91"/>
      <c r="J21" s="68"/>
      <c r="K21" s="1"/>
    </row>
    <row r="22" ht="15.75" customHeight="1">
      <c r="F22" s="113">
        <v>45716.0</v>
      </c>
      <c r="G22" s="114" t="s">
        <v>87</v>
      </c>
      <c r="H22" s="91"/>
      <c r="I22" s="1"/>
      <c r="J22" s="68"/>
      <c r="K22" s="1"/>
    </row>
    <row r="23" ht="15.75" customHeight="1">
      <c r="F23" s="115">
        <v>45351.0</v>
      </c>
      <c r="G23" s="116" t="s">
        <v>88</v>
      </c>
      <c r="I23" s="1"/>
      <c r="J23" s="68"/>
      <c r="K23" s="1"/>
    </row>
    <row r="24" ht="15.75" customHeight="1">
      <c r="F24" s="117">
        <f>F22-F23</f>
        <v>365</v>
      </c>
      <c r="G24" s="118" t="s">
        <v>61</v>
      </c>
      <c r="I24" s="1"/>
      <c r="J24" s="68"/>
      <c r="K24" s="1"/>
    </row>
    <row r="25" ht="15.75" customHeight="1">
      <c r="I25" s="1"/>
      <c r="J25" s="78"/>
      <c r="K25" s="1"/>
    </row>
    <row r="26" ht="15.75" customHeight="1">
      <c r="F26" s="91"/>
      <c r="G26" s="91"/>
    </row>
    <row r="27" ht="15.75" customHeight="1">
      <c r="F27" s="91"/>
      <c r="G27" s="91"/>
    </row>
    <row r="28" ht="15.75" customHeight="1">
      <c r="F28" s="91"/>
      <c r="G28" s="114" t="s">
        <v>89</v>
      </c>
    </row>
    <row r="29" ht="15.75" customHeight="1">
      <c r="F29" s="91"/>
      <c r="G29" s="119" t="s">
        <v>90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C6:C7"/>
    <mergeCell ref="C8:D8"/>
    <mergeCell ref="F8:G8"/>
    <mergeCell ref="J8:J25"/>
    <mergeCell ref="C10:C21"/>
    <mergeCell ref="F10:F21"/>
    <mergeCell ref="C3:E3"/>
    <mergeCell ref="F3:I3"/>
    <mergeCell ref="J3:J6"/>
    <mergeCell ref="C4:E4"/>
    <mergeCell ref="F4:I4"/>
    <mergeCell ref="C5:E5"/>
    <mergeCell ref="F5:I5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2024-02-27T14:38:12Z</dcterms:created>
  <dc:creator>Fabiana Monjardim de Carvalho</dc:creator>
</cp:coreProperties>
</file>