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.morais\Desktop\Meus documentos\CONTRATOS\Força Tatica - vigilancia\"/>
    </mc:Choice>
  </mc:AlternateContent>
  <bookViews>
    <workbookView xWindow="0" yWindow="0" windowWidth="5140" windowHeight="5780"/>
  </bookViews>
  <sheets>
    <sheet name="Resum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jg2z/HOm9QGiWrfVuTbx12JQ0iBA=="/>
    </ext>
  </extLst>
</workbook>
</file>

<file path=xl/calcChain.xml><?xml version="1.0" encoding="utf-8"?>
<calcChain xmlns="http://schemas.openxmlformats.org/spreadsheetml/2006/main">
  <c r="K7" i="3" l="1"/>
  <c r="L7" i="3" s="1"/>
  <c r="I7" i="3"/>
  <c r="J7" i="3" s="1"/>
  <c r="F7" i="3"/>
  <c r="E20" i="2" l="1"/>
  <c r="G19" i="2"/>
  <c r="H19" i="2" s="1"/>
  <c r="G18" i="2"/>
  <c r="P14" i="3"/>
  <c r="Q7" i="3"/>
  <c r="R10" i="3" s="1"/>
  <c r="C4" i="3"/>
  <c r="AQ50" i="3"/>
  <c r="AK50" i="3"/>
  <c r="AG50" i="3"/>
  <c r="AA50" i="3"/>
  <c r="W50" i="3"/>
  <c r="S50" i="3"/>
  <c r="O50" i="3"/>
  <c r="F50" i="3"/>
  <c r="AW46" i="3"/>
  <c r="AS46" i="3"/>
  <c r="AR46" i="3"/>
  <c r="AL46" i="3"/>
  <c r="AN31" i="3" s="1"/>
  <c r="AH46" i="3"/>
  <c r="AJ31" i="3" s="1"/>
  <c r="AO31" i="3" s="1"/>
  <c r="AB46" i="3"/>
  <c r="AD31" i="3" s="1"/>
  <c r="X46" i="3"/>
  <c r="U46" i="3"/>
  <c r="Q46" i="3"/>
  <c r="L46" i="3"/>
  <c r="K46" i="3"/>
  <c r="H46" i="3"/>
  <c r="G46" i="3"/>
  <c r="D46" i="3"/>
  <c r="AC45" i="3"/>
  <c r="AM45" i="3" s="1"/>
  <c r="Y45" i="3"/>
  <c r="AI45" i="3" s="1"/>
  <c r="AC44" i="3"/>
  <c r="AM44" i="3" s="1"/>
  <c r="Y44" i="3"/>
  <c r="AI44" i="3" s="1"/>
  <c r="AC43" i="3"/>
  <c r="AM43" i="3" s="1"/>
  <c r="Y43" i="3"/>
  <c r="AI43" i="3" s="1"/>
  <c r="Y42" i="3"/>
  <c r="AI42" i="3" s="1"/>
  <c r="AC42" i="3"/>
  <c r="AM42" i="3" s="1"/>
  <c r="AC41" i="3"/>
  <c r="AM41" i="3" s="1"/>
  <c r="Y41" i="3"/>
  <c r="AI41" i="3" s="1"/>
  <c r="Y40" i="3"/>
  <c r="AI40" i="3" s="1"/>
  <c r="AC40" i="3"/>
  <c r="AM40" i="3" s="1"/>
  <c r="AC39" i="3"/>
  <c r="AM39" i="3" s="1"/>
  <c r="Y39" i="3"/>
  <c r="AI39" i="3" s="1"/>
  <c r="AC38" i="3"/>
  <c r="AM38" i="3" s="1"/>
  <c r="AC37" i="3"/>
  <c r="AM37" i="3" s="1"/>
  <c r="Y37" i="3"/>
  <c r="AI37" i="3" s="1"/>
  <c r="AC36" i="3"/>
  <c r="AM36" i="3" s="1"/>
  <c r="Y36" i="3"/>
  <c r="AI36" i="3" s="1"/>
  <c r="Y35" i="3"/>
  <c r="AI35" i="3" s="1"/>
  <c r="AC35" i="3"/>
  <c r="AM35" i="3" s="1"/>
  <c r="AC34" i="3"/>
  <c r="Y34" i="3"/>
  <c r="AW31" i="3"/>
  <c r="AQ31" i="3"/>
  <c r="AK31" i="3"/>
  <c r="AG31" i="3"/>
  <c r="AI31" i="3" s="1"/>
  <c r="AA31" i="3"/>
  <c r="AC31" i="3" s="1"/>
  <c r="Z31" i="3"/>
  <c r="W31" i="3"/>
  <c r="S31" i="3"/>
  <c r="U31" i="3" s="1"/>
  <c r="T38" i="3" s="1"/>
  <c r="Q31" i="3"/>
  <c r="P38" i="3" s="1"/>
  <c r="P46" i="3" s="1"/>
  <c r="R31" i="3" s="1"/>
  <c r="O31" i="3"/>
  <c r="N31" i="3"/>
  <c r="J31" i="3"/>
  <c r="F31" i="3"/>
  <c r="D31" i="3"/>
  <c r="AV28" i="3"/>
  <c r="C28" i="3"/>
  <c r="AV27" i="3"/>
  <c r="C27" i="3"/>
  <c r="K14" i="3"/>
  <c r="F14" i="3"/>
  <c r="N7" i="3"/>
  <c r="D7" i="3"/>
  <c r="C3" i="3"/>
  <c r="E13" i="2"/>
  <c r="G12" i="2"/>
  <c r="H12" i="2" s="1"/>
  <c r="G11" i="2"/>
  <c r="E6" i="2"/>
  <c r="G5" i="2"/>
  <c r="G4" i="2"/>
  <c r="H4" i="2" s="1"/>
  <c r="F20" i="1"/>
  <c r="G19" i="1"/>
  <c r="G18" i="1"/>
  <c r="G17" i="1"/>
  <c r="G16" i="1"/>
  <c r="G15" i="1"/>
  <c r="G14" i="1"/>
  <c r="G13" i="1"/>
  <c r="G12" i="1"/>
  <c r="G11" i="1"/>
  <c r="G10" i="1"/>
  <c r="H9" i="1"/>
  <c r="G9" i="1"/>
  <c r="I8" i="1"/>
  <c r="I20" i="1" s="1"/>
  <c r="G8" i="1"/>
  <c r="G7" i="1"/>
  <c r="G6" i="1"/>
  <c r="G5" i="1"/>
  <c r="G4" i="1"/>
  <c r="S7" i="3" l="1"/>
  <c r="AM31" i="3"/>
  <c r="Y31" i="3"/>
  <c r="G20" i="1"/>
  <c r="G13" i="2"/>
  <c r="H11" i="2"/>
  <c r="H20" i="1"/>
  <c r="G20" i="2"/>
  <c r="H18" i="2"/>
  <c r="AC46" i="3"/>
  <c r="AM34" i="3"/>
  <c r="AM46" i="3" s="1"/>
  <c r="AI34" i="3"/>
  <c r="AI46" i="3" s="1"/>
  <c r="Y46" i="3"/>
  <c r="O7" i="3"/>
  <c r="M10" i="3"/>
  <c r="T46" i="3"/>
  <c r="V31" i="3" s="1"/>
  <c r="AE31" i="3" s="1"/>
  <c r="AF31" i="3" s="1"/>
  <c r="AP31" i="3" s="1"/>
  <c r="AU31" i="3" s="1"/>
  <c r="Y38" i="3"/>
  <c r="AI38" i="3" s="1"/>
  <c r="H5" i="2"/>
  <c r="H6" i="2" s="1"/>
  <c r="G6" i="2"/>
  <c r="T7" i="3" l="1"/>
  <c r="G14" i="2"/>
  <c r="H13" i="2"/>
  <c r="H14" i="2" s="1"/>
  <c r="H20" i="2"/>
  <c r="G21" i="2"/>
  <c r="H21" i="2" l="1"/>
</calcChain>
</file>

<file path=xl/sharedStrings.xml><?xml version="1.0" encoding="utf-8"?>
<sst xmlns="http://schemas.openxmlformats.org/spreadsheetml/2006/main" count="281" uniqueCount="89">
  <si>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</si>
  <si>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</si>
  <si>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</si>
  <si>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</si>
  <si>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</si>
  <si>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</si>
  <si>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</si>
  <si>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</si>
  <si>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</si>
  <si>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</si>
  <si>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</si>
  <si>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</si>
  <si>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APOSTILAMENTO 06/2019</t>
  </si>
  <si>
    <t>REPACTUAÇÃO</t>
  </si>
  <si>
    <t>APOSTILAMENTO 07/2019</t>
  </si>
  <si>
    <t>ADITIVO Nº 06/2020</t>
  </si>
  <si>
    <t>PRORROGAÇÃO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</si>
  <si>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</si>
  <si>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</si>
  <si>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</si>
  <si>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</si>
  <si>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</si>
  <si>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</si>
  <si>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</si>
  <si>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</si>
  <si>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</si>
  <si>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</si>
  <si>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</si>
  <si>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anual</t>
  </si>
  <si>
    <t>Diferença Anual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</si>
  <si>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</si>
  <si>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</si>
  <si>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</si>
  <si>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</si>
  <si>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</si>
  <si>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</si>
  <si>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</si>
  <si>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</si>
  <si>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</si>
  <si>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</si>
  <si>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05/2019 - REPACTUAÇÃO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</si>
  <si>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</si>
  <si>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</si>
  <si>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</si>
  <si>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</si>
  <si>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01/08/2020 A 31/07/2021</t>
  </si>
  <si>
    <t>Vigência 1º Período - 01/01/2019 a 31/07/2019</t>
  </si>
  <si>
    <t>Vigência 2º Período - 01/08/2019 a 31/07/2020</t>
  </si>
  <si>
    <t>Vigência 2º Período - 20/12/2018 a 31/12/2018</t>
  </si>
  <si>
    <t>Vigência 3º Período -  01/01/2019 a 31/07/2019</t>
  </si>
  <si>
    <t>Vigência 4º Período - 01/08/2019 a 31/07/2020</t>
  </si>
  <si>
    <t>novo valor anual</t>
  </si>
  <si>
    <t>Diferença Mensal</t>
  </si>
  <si>
    <t>Valor do 1º Período</t>
  </si>
  <si>
    <t>Valor do 2º Período</t>
  </si>
  <si>
    <t>Valor do 3º Período</t>
  </si>
  <si>
    <t>Ago</t>
  </si>
  <si>
    <t>2º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</si>
  <si>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</si>
  <si>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</si>
  <si>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</si>
  <si>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</si>
  <si>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</si>
  <si>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</si>
  <si>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</si>
  <si>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</si>
  <si>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</si>
  <si>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</si>
  <si>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</si>
  <si>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</si>
  <si>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</si>
  <si>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</si>
  <si>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Contrato 70/2023</t>
  </si>
  <si>
    <t>https://suap.ifmg.edu.br/contratos/contrato/1845/</t>
  </si>
  <si>
    <t>27/08/2023 a 26/08/2024</t>
  </si>
  <si>
    <t>23714.000543/2023-81</t>
  </si>
  <si>
    <t>CONTRATO 70/2023- SAB - Vigência 27/08/2023 a 26/08/2024</t>
  </si>
  <si>
    <t>Apostilamento 01/2024</t>
  </si>
  <si>
    <t>23714.000386/2024-94</t>
  </si>
  <si>
    <t>APOSTILAMENTO 01/2024 - REPACTUAÇÃO - Vigência a partir de 01/01/2024</t>
  </si>
  <si>
    <t>Vigilante desarmado - 12/36 horas diurnas</t>
  </si>
  <si>
    <t>Vigilante armado - 12/36 horas noturnas</t>
  </si>
  <si>
    <t>ADITIVO Nº 01/2024</t>
  </si>
  <si>
    <t>CONTRATO</t>
  </si>
  <si>
    <t>27/08/2024 até 26/08/2025</t>
  </si>
  <si>
    <t>23714.000721/2024-54</t>
  </si>
  <si>
    <t>TERMO ADITIVO 01/2024 - VIGÊNCIA 27/08/2024 até 26/08/2025</t>
  </si>
  <si>
    <t>A PARTIR DE 01/01/2024</t>
  </si>
  <si>
    <t>TA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</si>
</sst>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  <numFmt numFmtId="168" formatCode="#,##0.00_ ;\-#,##0.00\ "/>
    <numFmt numFmtId="169" formatCode="dd/mm/yy"/>
  </numFmts>
  <fonts count="32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u/>
      <sz val="11"/>
      <color rgb="FF0000FF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5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/>
    <xf numFmtId="1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/>
    <xf numFmtId="0" fontId="11" fillId="0" borderId="1" xfId="0" applyFont="1" applyBorder="1"/>
    <xf numFmtId="10" fontId="12" fillId="0" borderId="1" xfId="0" applyNumberFormat="1" applyFont="1" applyBorder="1"/>
    <xf numFmtId="14" fontId="11" fillId="0" borderId="1" xfId="0" applyNumberFormat="1" applyFont="1" applyBorder="1"/>
    <xf numFmtId="0" fontId="10" fillId="2" borderId="1" xfId="0" applyFont="1" applyFill="1" applyBorder="1"/>
    <xf numFmtId="14" fontId="13" fillId="0" borderId="1" xfId="0" applyNumberFormat="1" applyFont="1" applyBorder="1"/>
    <xf numFmtId="164" fontId="11" fillId="0" borderId="0" xfId="0" applyNumberFormat="1" applyFont="1"/>
    <xf numFmtId="10" fontId="12" fillId="0" borderId="0" xfId="0" applyNumberFormat="1" applyFont="1"/>
    <xf numFmtId="0" fontId="13" fillId="0" borderId="1" xfId="0" applyFont="1" applyBorder="1"/>
    <xf numFmtId="165" fontId="1" fillId="0" borderId="0" xfId="0" applyNumberFormat="1" applyFont="1"/>
    <xf numFmtId="10" fontId="1" fillId="0" borderId="0" xfId="0" applyNumberFormat="1" applyFont="1"/>
    <xf numFmtId="0" fontId="13" fillId="0" borderId="1" xfId="0" applyFont="1" applyBorder="1" applyAlignment="1">
      <alignment wrapText="1"/>
    </xf>
    <xf numFmtId="164" fontId="13" fillId="0" borderId="1" xfId="0" applyNumberFormat="1" applyFont="1" applyBorder="1"/>
    <xf numFmtId="0" fontId="14" fillId="2" borderId="1" xfId="0" applyFont="1" applyFill="1" applyBorder="1"/>
    <xf numFmtId="164" fontId="13" fillId="0" borderId="1" xfId="0" applyNumberFormat="1" applyFont="1" applyBorder="1" applyAlignment="1">
      <alignment horizontal="center"/>
    </xf>
    <xf numFmtId="10" fontId="15" fillId="0" borderId="1" xfId="0" applyNumberFormat="1" applyFont="1" applyBorder="1"/>
    <xf numFmtId="10" fontId="16" fillId="0" borderId="1" xfId="0" applyNumberFormat="1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11" fillId="3" borderId="1" xfId="0" applyFont="1" applyFill="1" applyBorder="1"/>
    <xf numFmtId="9" fontId="9" fillId="3" borderId="1" xfId="0" applyNumberFormat="1" applyFont="1" applyFill="1" applyBorder="1"/>
    <xf numFmtId="166" fontId="10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4" fontId="1" fillId="0" borderId="0" xfId="0" applyNumberFormat="1" applyFont="1"/>
    <xf numFmtId="167" fontId="1" fillId="0" borderId="0" xfId="0" applyNumberFormat="1" applyFont="1"/>
    <xf numFmtId="10" fontId="7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9" fontId="1" fillId="0" borderId="5" xfId="0" applyNumberFormat="1" applyFont="1" applyBorder="1"/>
    <xf numFmtId="0" fontId="18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168" fontId="1" fillId="0" borderId="0" xfId="0" applyNumberFormat="1" applyFont="1"/>
    <xf numFmtId="0" fontId="19" fillId="0" borderId="0" xfId="0" applyFont="1" applyAlignment="1">
      <alignment horizontal="right" vertic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4" fontId="1" fillId="0" borderId="17" xfId="0" applyNumberFormat="1" applyFont="1" applyBorder="1"/>
    <xf numFmtId="4" fontId="1" fillId="0" borderId="15" xfId="0" applyNumberFormat="1" applyFont="1" applyBorder="1"/>
    <xf numFmtId="4" fontId="1" fillId="0" borderId="1" xfId="0" applyNumberFormat="1" applyFont="1" applyBorder="1"/>
    <xf numFmtId="4" fontId="1" fillId="6" borderId="14" xfId="0" applyNumberFormat="1" applyFont="1" applyFill="1" applyBorder="1"/>
    <xf numFmtId="4" fontId="1" fillId="5" borderId="18" xfId="0" applyNumberFormat="1" applyFont="1" applyFill="1" applyBorder="1"/>
    <xf numFmtId="4" fontId="7" fillId="0" borderId="17" xfId="0" applyNumberFormat="1" applyFont="1" applyBorder="1"/>
    <xf numFmtId="4" fontId="7" fillId="6" borderId="14" xfId="0" applyNumberFormat="1" applyFont="1" applyFill="1" applyBorder="1"/>
    <xf numFmtId="0" fontId="1" fillId="0" borderId="20" xfId="0" applyFont="1" applyBorder="1"/>
    <xf numFmtId="0" fontId="21" fillId="7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1" fillId="5" borderId="21" xfId="0" applyNumberFormat="1" applyFont="1" applyFill="1" applyBorder="1"/>
    <xf numFmtId="164" fontId="19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2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4" fontId="1" fillId="5" borderId="21" xfId="0" applyNumberFormat="1" applyFont="1" applyFill="1" applyBorder="1" applyAlignment="1">
      <alignment vertical="center"/>
    </xf>
    <xf numFmtId="0" fontId="1" fillId="0" borderId="22" xfId="0" applyFont="1" applyBorder="1"/>
    <xf numFmtId="169" fontId="1" fillId="0" borderId="23" xfId="0" applyNumberFormat="1" applyFont="1" applyBorder="1" applyAlignment="1">
      <alignment horizontal="center"/>
    </xf>
    <xf numFmtId="0" fontId="23" fillId="0" borderId="0" xfId="0" applyFont="1"/>
    <xf numFmtId="169" fontId="1" fillId="0" borderId="24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 vertical="center" readingOrder="1"/>
    </xf>
    <xf numFmtId="0" fontId="1" fillId="0" borderId="22" xfId="0" applyFont="1" applyBorder="1" applyAlignment="1">
      <alignment horizontal="center" vertical="center"/>
    </xf>
    <xf numFmtId="0" fontId="3" fillId="0" borderId="0" xfId="0" applyFont="1"/>
    <xf numFmtId="169" fontId="1" fillId="0" borderId="0" xfId="0" applyNumberFormat="1" applyFont="1"/>
    <xf numFmtId="16" fontId="1" fillId="0" borderId="0" xfId="0" applyNumberFormat="1" applyFont="1"/>
    <xf numFmtId="0" fontId="3" fillId="3" borderId="25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4" fontId="1" fillId="0" borderId="14" xfId="0" applyNumberFormat="1" applyFont="1" applyBorder="1"/>
    <xf numFmtId="4" fontId="1" fillId="10" borderId="14" xfId="0" applyNumberFormat="1" applyFont="1" applyFill="1" applyBorder="1"/>
    <xf numFmtId="4" fontId="1" fillId="10" borderId="30" xfId="0" applyNumberFormat="1" applyFont="1" applyFill="1" applyBorder="1"/>
    <xf numFmtId="0" fontId="21" fillId="7" borderId="31" xfId="0" applyFont="1" applyFill="1" applyBorder="1" applyAlignment="1">
      <alignment horizontal="center"/>
    </xf>
    <xf numFmtId="4" fontId="26" fillId="7" borderId="6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/>
    <xf numFmtId="4" fontId="1" fillId="5" borderId="21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4" fontId="1" fillId="3" borderId="6" xfId="0" applyNumberFormat="1" applyFont="1" applyFill="1" applyBorder="1"/>
    <xf numFmtId="4" fontId="1" fillId="0" borderId="22" xfId="0" applyNumberFormat="1" applyFont="1" applyBorder="1"/>
    <xf numFmtId="0" fontId="3" fillId="9" borderId="11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/>
    </xf>
    <xf numFmtId="0" fontId="17" fillId="0" borderId="19" xfId="0" applyFont="1" applyBorder="1"/>
    <xf numFmtId="0" fontId="27" fillId="0" borderId="0" xfId="1"/>
    <xf numFmtId="0" fontId="30" fillId="2" borderId="1" xfId="0" applyFont="1" applyFill="1" applyBorder="1"/>
    <xf numFmtId="14" fontId="31" fillId="0" borderId="1" xfId="0" applyNumberFormat="1" applyFont="1" applyBorder="1"/>
    <xf numFmtId="0" fontId="28" fillId="0" borderId="5" xfId="0" applyFont="1" applyBorder="1"/>
    <xf numFmtId="164" fontId="31" fillId="0" borderId="1" xfId="0" applyNumberFormat="1" applyFont="1" applyBorder="1"/>
    <xf numFmtId="164" fontId="28" fillId="0" borderId="1" xfId="0" applyNumberFormat="1" applyFont="1" applyBorder="1"/>
    <xf numFmtId="0" fontId="29" fillId="3" borderId="2" xfId="0" applyFont="1" applyFill="1" applyBorder="1" applyAlignment="1">
      <alignment horizontal="center"/>
    </xf>
    <xf numFmtId="0" fontId="17" fillId="0" borderId="3" xfId="0" applyFont="1" applyBorder="1"/>
    <xf numFmtId="0" fontId="17" fillId="0" borderId="4" xfId="0" applyFont="1" applyBorder="1"/>
    <xf numFmtId="0" fontId="3" fillId="0" borderId="2" xfId="0" applyFont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164" fontId="3" fillId="5" borderId="12" xfId="0" applyNumberFormat="1" applyFont="1" applyFill="1" applyBorder="1" applyAlignment="1">
      <alignment horizontal="center" vertical="center" wrapText="1"/>
    </xf>
    <xf numFmtId="0" fontId="17" fillId="0" borderId="13" xfId="0" applyFont="1" applyBorder="1"/>
    <xf numFmtId="0" fontId="17" fillId="0" borderId="16" xfId="0" applyFont="1" applyBorder="1"/>
    <xf numFmtId="0" fontId="20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21" fillId="7" borderId="8" xfId="0" applyFont="1" applyFill="1" applyBorder="1" applyAlignment="1">
      <alignment horizontal="center"/>
    </xf>
    <xf numFmtId="0" fontId="17" fillId="0" borderId="19" xfId="0" applyFont="1" applyBorder="1"/>
    <xf numFmtId="0" fontId="21" fillId="7" borderId="11" xfId="0" applyFont="1" applyFill="1" applyBorder="1" applyAlignment="1">
      <alignment horizontal="center"/>
    </xf>
    <xf numFmtId="4" fontId="22" fillId="0" borderId="17" xfId="0" applyNumberFormat="1" applyFont="1" applyBorder="1" applyAlignment="1">
      <alignment horizontal="center" vertical="center"/>
    </xf>
    <xf numFmtId="0" fontId="17" fillId="0" borderId="33" xfId="0" applyFont="1" applyBorder="1"/>
    <xf numFmtId="0" fontId="17" fillId="0" borderId="35" xfId="0" applyFont="1" applyBorder="1"/>
    <xf numFmtId="4" fontId="1" fillId="0" borderId="17" xfId="0" applyNumberFormat="1" applyFont="1" applyBorder="1" applyAlignment="1">
      <alignment vertical="center"/>
    </xf>
    <xf numFmtId="4" fontId="22" fillId="0" borderId="32" xfId="0" applyNumberFormat="1" applyFont="1" applyBorder="1" applyAlignment="1">
      <alignment horizontal="center" vertical="center"/>
    </xf>
    <xf numFmtId="0" fontId="17" fillId="0" borderId="34" xfId="0" applyFont="1" applyBorder="1"/>
    <xf numFmtId="0" fontId="17" fillId="0" borderId="36" xfId="0" applyFont="1" applyBorder="1"/>
    <xf numFmtId="4" fontId="22" fillId="3" borderId="32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7" fillId="0" borderId="26" xfId="0" applyFont="1" applyBorder="1"/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</cellXfs>
  <cellStyles count="2">
    <cellStyle name="Hiperlink" xfId="1" builtinId="8"/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ap.ifmg.edu.br/contratos/contrato/184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abSelected="1" workbookViewId="0">
      <selection activeCell="E12" sqref="E12"/>
    </sheetView>
  </sheetViews>
  <sheetFormatPr defaultColWidth="14.453125" defaultRowHeight="15" customHeight="1"/>
  <cols>
    <col min="1" max="1" width="1.26953125" customWidth="1"/>
    <col min="2" max="2" width="27.453125" customWidth="1"/>
    <col min="3" max="3" width="16.1796875" customWidth="1"/>
    <col min="4" max="4" width="31.7265625" customWidth="1"/>
    <col min="5" max="5" width="24.54296875" customWidth="1"/>
    <col min="6" max="6" width="19" customWidth="1"/>
    <col min="7" max="7" width="16" customWidth="1"/>
    <col min="8" max="9" width="15.453125" customWidth="1"/>
    <col min="10" max="10" width="21.7265625" customWidth="1"/>
    <col min="11" max="11" width="35.453125" customWidth="1"/>
    <col min="12" max="12" width="13.7265625" customWidth="1"/>
    <col min="13" max="28" width="8.7265625" customWidth="1"/>
  </cols>
  <sheetData>
    <row r="1" spans="1:28" ht="18.5">
      <c r="A1" s="1"/>
      <c r="B1" s="1"/>
      <c r="C1" s="2"/>
      <c r="D1" s="3" t="s">
        <v>0</v>
      </c>
      <c r="E1" s="1"/>
      <c r="F1" s="4" t="s">
        <v>1</v>
      </c>
      <c r="G1" s="115" t="s">
        <v>73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5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">
      <c r="A3" s="1"/>
      <c r="B3" s="10" t="s">
        <v>72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5">
      <c r="A4" s="1"/>
      <c r="B4" s="15" t="s">
        <v>11</v>
      </c>
      <c r="C4" s="16">
        <v>45146</v>
      </c>
      <c r="D4" s="119" t="s">
        <v>83</v>
      </c>
      <c r="E4" s="18" t="s">
        <v>74</v>
      </c>
      <c r="F4" s="17">
        <v>339588.48</v>
      </c>
      <c r="G4" s="17">
        <f t="shared" ref="G4:G19" si="0">F4/12</f>
        <v>28299.039999999997</v>
      </c>
      <c r="H4" s="19"/>
      <c r="I4" s="19"/>
      <c r="J4" s="20" t="s">
        <v>75</v>
      </c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5">
      <c r="A5" s="1"/>
      <c r="B5" s="116" t="s">
        <v>77</v>
      </c>
      <c r="C5" s="16">
        <v>45506</v>
      </c>
      <c r="D5" s="120" t="s">
        <v>13</v>
      </c>
      <c r="E5" s="18"/>
      <c r="F5" s="17">
        <v>354650.4</v>
      </c>
      <c r="G5" s="17">
        <f t="shared" si="0"/>
        <v>29554.2</v>
      </c>
      <c r="H5" s="19"/>
      <c r="I5" s="19"/>
      <c r="J5" s="117" t="s">
        <v>78</v>
      </c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5">
      <c r="A6" s="1"/>
      <c r="B6" s="116" t="s">
        <v>82</v>
      </c>
      <c r="C6" s="16">
        <v>45512</v>
      </c>
      <c r="D6" s="119" t="s">
        <v>16</v>
      </c>
      <c r="E6" s="117" t="s">
        <v>84</v>
      </c>
      <c r="F6" s="17">
        <v>354650.4</v>
      </c>
      <c r="G6" s="17">
        <f t="shared" si="0"/>
        <v>29554.2</v>
      </c>
      <c r="H6" s="19"/>
      <c r="I6" s="19"/>
      <c r="J6" s="117" t="s">
        <v>85</v>
      </c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5">
      <c r="A7" s="1"/>
      <c r="B7" s="21"/>
      <c r="C7" s="16"/>
      <c r="D7" s="17"/>
      <c r="E7" s="22"/>
      <c r="F7" s="17"/>
      <c r="G7" s="17">
        <f t="shared" si="0"/>
        <v>0</v>
      </c>
      <c r="H7" s="19"/>
      <c r="I7" s="19"/>
      <c r="J7" s="20"/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5">
      <c r="A8" s="1"/>
      <c r="B8" s="21"/>
      <c r="C8" s="16"/>
      <c r="D8" s="17"/>
      <c r="E8" s="22"/>
      <c r="F8" s="23"/>
      <c r="G8" s="17">
        <f t="shared" si="0"/>
        <v>0</v>
      </c>
      <c r="H8" s="19"/>
      <c r="I8" s="24">
        <f>F8/(F4+F7)</f>
        <v>0</v>
      </c>
      <c r="J8" s="20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5">
      <c r="A9" s="1"/>
      <c r="B9" s="21"/>
      <c r="C9" s="16"/>
      <c r="D9" s="17"/>
      <c r="E9" s="20"/>
      <c r="F9" s="17"/>
      <c r="G9" s="17">
        <f t="shared" si="0"/>
        <v>0</v>
      </c>
      <c r="H9" s="19">
        <f>F9/(F4+F7)</f>
        <v>0</v>
      </c>
      <c r="I9" s="19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5">
      <c r="A10" s="1"/>
      <c r="B10" s="21"/>
      <c r="C10" s="16"/>
      <c r="D10" s="17"/>
      <c r="E10" s="18"/>
      <c r="F10" s="17"/>
      <c r="G10" s="17">
        <f t="shared" si="0"/>
        <v>0</v>
      </c>
      <c r="H10" s="19"/>
      <c r="I10" s="19"/>
      <c r="J10" s="20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5">
      <c r="A11" s="1"/>
      <c r="B11" s="21"/>
      <c r="C11" s="16"/>
      <c r="D11" s="17"/>
      <c r="E11" s="25"/>
      <c r="F11" s="17"/>
      <c r="G11" s="17">
        <f t="shared" si="0"/>
        <v>0</v>
      </c>
      <c r="H11" s="19"/>
      <c r="I11" s="19"/>
      <c r="J11" s="20"/>
      <c r="K11" s="18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5">
      <c r="A12" s="1"/>
      <c r="B12" s="21"/>
      <c r="C12" s="16"/>
      <c r="D12" s="17"/>
      <c r="E12" s="18"/>
      <c r="F12" s="17"/>
      <c r="G12" s="17">
        <f t="shared" si="0"/>
        <v>0</v>
      </c>
      <c r="H12" s="19"/>
      <c r="I12" s="19"/>
      <c r="J12" s="20"/>
      <c r="K12" s="18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5">
      <c r="A13" s="1"/>
      <c r="B13" s="21"/>
      <c r="C13" s="16"/>
      <c r="D13" s="17"/>
      <c r="E13" s="28"/>
      <c r="F13" s="17"/>
      <c r="G13" s="17">
        <f t="shared" si="0"/>
        <v>0</v>
      </c>
      <c r="H13" s="19"/>
      <c r="I13" s="19"/>
      <c r="J13" s="20"/>
      <c r="K13" s="18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5">
      <c r="A14" s="1"/>
      <c r="B14" s="21"/>
      <c r="C14" s="16"/>
      <c r="D14" s="29"/>
      <c r="E14" s="28"/>
      <c r="F14" s="17"/>
      <c r="G14" s="17">
        <f t="shared" si="0"/>
        <v>0</v>
      </c>
      <c r="H14" s="19"/>
      <c r="I14" s="19"/>
      <c r="J14" s="20"/>
      <c r="K14" s="18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5">
      <c r="A15" s="1"/>
      <c r="B15" s="30" t="s">
        <v>12</v>
      </c>
      <c r="C15" s="31"/>
      <c r="D15" s="29" t="s">
        <v>13</v>
      </c>
      <c r="E15" s="28"/>
      <c r="F15" s="17"/>
      <c r="G15" s="17">
        <f t="shared" si="0"/>
        <v>0</v>
      </c>
      <c r="H15" s="19"/>
      <c r="I15" s="19"/>
      <c r="J15" s="20"/>
      <c r="K15" s="18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5">
      <c r="A16" s="1"/>
      <c r="B16" s="30" t="s">
        <v>14</v>
      </c>
      <c r="C16" s="31"/>
      <c r="D16" s="29" t="s">
        <v>13</v>
      </c>
      <c r="E16" s="28"/>
      <c r="F16" s="17"/>
      <c r="G16" s="17">
        <f t="shared" si="0"/>
        <v>0</v>
      </c>
      <c r="H16" s="32"/>
      <c r="I16" s="33"/>
      <c r="J16" s="20"/>
      <c r="K16" s="18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5">
      <c r="A17" s="1"/>
      <c r="B17" s="30" t="s">
        <v>15</v>
      </c>
      <c r="C17" s="31"/>
      <c r="D17" s="29" t="s">
        <v>16</v>
      </c>
      <c r="E17" s="22"/>
      <c r="F17" s="17"/>
      <c r="G17" s="17">
        <f t="shared" si="0"/>
        <v>0</v>
      </c>
      <c r="H17" s="32"/>
      <c r="I17" s="33"/>
      <c r="J17" s="20"/>
      <c r="K17" s="18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5">
      <c r="A18" s="1"/>
      <c r="B18" s="15"/>
      <c r="C18" s="34"/>
      <c r="D18" s="17"/>
      <c r="E18" s="35"/>
      <c r="F18" s="17"/>
      <c r="G18" s="17">
        <f t="shared" si="0"/>
        <v>0</v>
      </c>
      <c r="H18" s="32"/>
      <c r="I18" s="33"/>
      <c r="J18" s="20"/>
      <c r="K18" s="18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5">
      <c r="A19" s="1"/>
      <c r="B19" s="15"/>
      <c r="C19" s="34"/>
      <c r="D19" s="17"/>
      <c r="E19" s="18"/>
      <c r="F19" s="17"/>
      <c r="G19" s="17">
        <f t="shared" si="0"/>
        <v>0</v>
      </c>
      <c r="H19" s="32"/>
      <c r="I19" s="33"/>
      <c r="J19" s="18"/>
      <c r="K19" s="18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5">
      <c r="A20" s="1"/>
      <c r="B20" s="36" t="s">
        <v>17</v>
      </c>
      <c r="C20" s="37"/>
      <c r="D20" s="38"/>
      <c r="E20" s="39"/>
      <c r="F20" s="38">
        <f t="shared" ref="F20:I20" si="1">SUM(F4:F19)</f>
        <v>1048889.28</v>
      </c>
      <c r="G20" s="38">
        <f t="shared" si="1"/>
        <v>87407.44</v>
      </c>
      <c r="H20" s="40">
        <f t="shared" si="1"/>
        <v>0</v>
      </c>
      <c r="I20" s="41">
        <f t="shared" si="1"/>
        <v>0</v>
      </c>
      <c r="J20" s="39"/>
      <c r="K20" s="3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2"/>
      <c r="D21" s="43"/>
      <c r="E21" s="1"/>
      <c r="F21" s="43"/>
      <c r="G21" s="43"/>
      <c r="H21" s="44"/>
      <c r="I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43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46"/>
      <c r="G23" s="1"/>
      <c r="H23" s="8"/>
      <c r="I23" s="9"/>
      <c r="J23" s="1"/>
      <c r="K23" s="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46"/>
      <c r="G24" s="1"/>
      <c r="H24" s="8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27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/>
    <row r="222" spans="1:28" ht="15.75" customHeight="1"/>
    <row r="223" spans="1:28" ht="15.75" customHeight="1"/>
    <row r="224" spans="1:2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9" priority="1" operator="containsText" text="acréscimo">
      <formula>NOT(ISERROR(SEARCH(("acréscimo"),(C1))))</formula>
    </cfRule>
  </conditionalFormatting>
  <conditionalFormatting sqref="C1:D16 C18:D1000">
    <cfRule type="containsText" dxfId="8" priority="2" operator="containsText" text="supressão">
      <formula>NOT(ISERROR(SEARCH(("supressão"),(C1))))</formula>
    </cfRule>
  </conditionalFormatting>
  <conditionalFormatting sqref="C12:D12">
    <cfRule type="containsText" dxfId="7" priority="3" operator="containsText" text="acréscimo">
      <formula>NOT(ISERROR(SEARCH(("acréscimo"),(C12))))</formula>
    </cfRule>
  </conditionalFormatting>
  <conditionalFormatting sqref="C12:D12">
    <cfRule type="containsText" dxfId="6" priority="4" operator="containsText" text="supressão">
      <formula>NOT(ISERROR(SEARCH(("supressão"),(C12))))</formula>
    </cfRule>
  </conditionalFormatting>
  <conditionalFormatting sqref="C17:D17">
    <cfRule type="containsText" dxfId="5" priority="5" operator="containsText" text="acréscimo">
      <formula>NOT(ISERROR(SEARCH(("acréscimo"),(C17))))</formula>
    </cfRule>
  </conditionalFormatting>
  <conditionalFormatting sqref="C17:D17">
    <cfRule type="containsText" dxfId="4" priority="6" operator="containsText" text="supressão">
      <formula>NOT(ISERROR(SEARCH(("supressão"),(C17))))</formula>
    </cfRule>
  </conditionalFormatting>
  <conditionalFormatting sqref="H4:H19">
    <cfRule type="notContainsBlanks" dxfId="3" priority="7">
      <formula>LEN(TRIM(H4))&gt;0</formula>
    </cfRule>
  </conditionalFormatting>
  <conditionalFormatting sqref="I4:I19">
    <cfRule type="notContainsBlanks" dxfId="2" priority="8">
      <formula>LEN(TRIM(I4))&gt;0</formula>
    </cfRule>
  </conditionalFormatting>
  <conditionalFormatting sqref="B3">
    <cfRule type="containsText" dxfId="1" priority="9" operator="containsText" text="acréscimo">
      <formula>NOT(ISERROR(SEARCH(("acréscimo"),(B3))))</formula>
    </cfRule>
  </conditionalFormatting>
  <conditionalFormatting sqref="B3">
    <cfRule type="containsText" dxfId="0" priority="10" operator="containsText" text="supressão">
      <formula>NOT(ISERROR(SEARCH(("supressão"),(B3))))</formula>
    </cfRule>
  </conditionalFormatting>
  <hyperlinks>
    <hyperlink ref="G1" r:id="rId1"/>
  </hyperlinks>
  <pageMargins left="0.511811024" right="0.511811024" top="0.78740157499999996" bottom="0.78740157499999996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951"/>
  <sheetViews>
    <sheetView showGridLines="0" topLeftCell="B7" workbookViewId="0">
      <selection activeCell="J6" sqref="J6"/>
    </sheetView>
  </sheetViews>
  <sheetFormatPr defaultColWidth="14.453125" defaultRowHeight="15" customHeight="1"/>
  <cols>
    <col min="1" max="1" width="8.7265625" customWidth="1"/>
    <col min="2" max="2" width="16" customWidth="1"/>
    <col min="3" max="3" width="8.7265625" customWidth="1"/>
    <col min="4" max="4" width="46.7265625" customWidth="1"/>
    <col min="5" max="5" width="13.1796875" customWidth="1"/>
    <col min="6" max="6" width="16.453125" customWidth="1"/>
    <col min="7" max="7" width="15.7265625" customWidth="1"/>
    <col min="8" max="8" width="13.81640625" customWidth="1"/>
    <col min="9" max="9" width="6" customWidth="1"/>
    <col min="10" max="10" width="11.26953125" customWidth="1"/>
    <col min="11" max="11" width="15.81640625" customWidth="1"/>
    <col min="12" max="13" width="14.26953125" customWidth="1"/>
  </cols>
  <sheetData>
    <row r="1" spans="3:13" ht="14.5">
      <c r="M1" s="43"/>
    </row>
    <row r="2" spans="3:13" ht="14.5">
      <c r="C2" s="121" t="s">
        <v>76</v>
      </c>
      <c r="D2" s="122"/>
      <c r="E2" s="122"/>
      <c r="F2" s="122"/>
      <c r="G2" s="122"/>
      <c r="H2" s="123"/>
      <c r="M2" s="43"/>
    </row>
    <row r="3" spans="3:13" ht="29.5" thickBot="1">
      <c r="C3" s="49" t="s">
        <v>18</v>
      </c>
      <c r="D3" s="49" t="s">
        <v>19</v>
      </c>
      <c r="E3" s="50" t="s">
        <v>20</v>
      </c>
      <c r="F3" s="50" t="s">
        <v>21</v>
      </c>
      <c r="G3" s="50" t="s">
        <v>22</v>
      </c>
      <c r="H3" s="50" t="s">
        <v>23</v>
      </c>
      <c r="M3" s="43"/>
    </row>
    <row r="4" spans="3:13" thickBot="1">
      <c r="C4" s="51">
        <v>1</v>
      </c>
      <c r="D4" s="118" t="s">
        <v>80</v>
      </c>
      <c r="E4" s="51">
        <v>1</v>
      </c>
      <c r="F4" s="52">
        <v>13082.4</v>
      </c>
      <c r="G4" s="52">
        <f t="shared" ref="G4:G5" si="0">E4*F4</f>
        <v>13082.4</v>
      </c>
      <c r="H4" s="52">
        <f t="shared" ref="H4:H5" si="1">G4*12</f>
        <v>156988.79999999999</v>
      </c>
      <c r="M4" s="43"/>
    </row>
    <row r="5" spans="3:13" thickBot="1">
      <c r="C5" s="51">
        <v>2</v>
      </c>
      <c r="D5" s="118" t="s">
        <v>81</v>
      </c>
      <c r="E5" s="51">
        <v>1</v>
      </c>
      <c r="F5" s="52">
        <v>15216.64</v>
      </c>
      <c r="G5" s="52">
        <f t="shared" si="0"/>
        <v>15216.64</v>
      </c>
      <c r="H5" s="52">
        <f t="shared" si="1"/>
        <v>182599.67999999999</v>
      </c>
      <c r="J5" s="53"/>
      <c r="M5" s="43"/>
    </row>
    <row r="6" spans="3:13" thickBot="1">
      <c r="C6" s="124" t="s">
        <v>24</v>
      </c>
      <c r="D6" s="123"/>
      <c r="E6" s="54">
        <f>SUM(E4:E5)</f>
        <v>2</v>
      </c>
      <c r="F6" s="55"/>
      <c r="G6" s="56">
        <f>SUM(G4:G5)</f>
        <v>28299.040000000001</v>
      </c>
      <c r="H6" s="56">
        <f>SUM(H4:H5)</f>
        <v>339588.48</v>
      </c>
      <c r="J6">
        <v>339588.48</v>
      </c>
      <c r="M6" s="43"/>
    </row>
    <row r="7" spans="3:13" ht="14.5">
      <c r="M7" s="43"/>
    </row>
    <row r="8" spans="3:13" ht="14.5">
      <c r="M8" s="43"/>
    </row>
    <row r="9" spans="3:13" ht="15.75" customHeight="1">
      <c r="C9" s="121" t="s">
        <v>79</v>
      </c>
      <c r="D9" s="122"/>
      <c r="E9" s="122"/>
      <c r="F9" s="122"/>
      <c r="G9" s="122"/>
      <c r="H9" s="123"/>
      <c r="M9" s="43"/>
    </row>
    <row r="10" spans="3:13" ht="29.25" customHeight="1">
      <c r="C10" s="49" t="s">
        <v>18</v>
      </c>
      <c r="D10" s="49" t="s">
        <v>19</v>
      </c>
      <c r="E10" s="50" t="s">
        <v>20</v>
      </c>
      <c r="F10" s="50" t="s">
        <v>21</v>
      </c>
      <c r="G10" s="50" t="s">
        <v>22</v>
      </c>
      <c r="H10" s="50" t="s">
        <v>23</v>
      </c>
      <c r="M10" s="43"/>
    </row>
    <row r="11" spans="3:13" ht="15.75" customHeight="1">
      <c r="C11" s="51">
        <v>1</v>
      </c>
      <c r="D11" s="118" t="s">
        <v>80</v>
      </c>
      <c r="E11" s="51">
        <v>1</v>
      </c>
      <c r="F11" s="52">
        <v>13660.62</v>
      </c>
      <c r="G11" s="52">
        <f t="shared" ref="G11:G12" si="2">E11*F11</f>
        <v>13660.62</v>
      </c>
      <c r="H11" s="52">
        <f t="shared" ref="H11:H12" si="3">G11*12</f>
        <v>163927.44</v>
      </c>
      <c r="J11" s="57"/>
      <c r="K11" s="57"/>
      <c r="M11" s="43"/>
    </row>
    <row r="12" spans="3:13" ht="15.75" customHeight="1" thickBot="1">
      <c r="C12" s="51">
        <v>2</v>
      </c>
      <c r="D12" s="118" t="s">
        <v>81</v>
      </c>
      <c r="E12" s="51">
        <v>1</v>
      </c>
      <c r="F12" s="52">
        <v>15893.58</v>
      </c>
      <c r="G12" s="52">
        <f t="shared" si="2"/>
        <v>15893.58</v>
      </c>
      <c r="H12" s="52">
        <f t="shared" si="3"/>
        <v>190722.96</v>
      </c>
      <c r="J12" s="57"/>
      <c r="K12" s="57"/>
      <c r="M12" s="43"/>
    </row>
    <row r="13" spans="3:13" ht="15.75" customHeight="1" thickBot="1">
      <c r="C13" s="124" t="s">
        <v>24</v>
      </c>
      <c r="D13" s="123"/>
      <c r="E13" s="54">
        <f>SUM(E11:E12)</f>
        <v>2</v>
      </c>
      <c r="F13" s="55"/>
      <c r="G13" s="56">
        <f>SUM(G11:G12)</f>
        <v>29554.2</v>
      </c>
      <c r="H13" s="56">
        <f>SUM(H11:H12)</f>
        <v>354650.4</v>
      </c>
      <c r="J13" s="57"/>
      <c r="K13" s="57"/>
      <c r="M13" s="43"/>
    </row>
    <row r="14" spans="3:13" ht="15.75" customHeight="1">
      <c r="G14" s="57">
        <f>G13-G6</f>
        <v>1255.1599999999999</v>
      </c>
      <c r="H14" s="57">
        <f>H13-H6</f>
        <v>15061.920000000042</v>
      </c>
      <c r="M14" s="43"/>
    </row>
    <row r="15" spans="3:13" ht="15.75" customHeight="1" thickBot="1">
      <c r="M15" s="43"/>
    </row>
    <row r="16" spans="3:13" ht="15.75" customHeight="1" thickBot="1">
      <c r="C16" s="121" t="s">
        <v>86</v>
      </c>
      <c r="D16" s="122"/>
      <c r="E16" s="122"/>
      <c r="F16" s="122"/>
      <c r="G16" s="122"/>
      <c r="H16" s="123"/>
      <c r="M16" s="43"/>
    </row>
    <row r="17" spans="3:13" ht="31.5" customHeight="1" thickBot="1">
      <c r="C17" s="49" t="s">
        <v>18</v>
      </c>
      <c r="D17" s="49" t="s">
        <v>19</v>
      </c>
      <c r="E17" s="50" t="s">
        <v>20</v>
      </c>
      <c r="F17" s="50" t="s">
        <v>21</v>
      </c>
      <c r="G17" s="50" t="s">
        <v>22</v>
      </c>
      <c r="H17" s="50" t="s">
        <v>23</v>
      </c>
      <c r="M17" s="43"/>
    </row>
    <row r="18" spans="3:13" ht="15.75" customHeight="1" thickBot="1">
      <c r="C18" s="51">
        <v>1</v>
      </c>
      <c r="D18" s="118" t="s">
        <v>80</v>
      </c>
      <c r="E18" s="51">
        <v>1</v>
      </c>
      <c r="F18" s="52">
        <v>13660.62</v>
      </c>
      <c r="G18" s="52">
        <f t="shared" ref="G18:G19" si="4">E18*F18</f>
        <v>13660.62</v>
      </c>
      <c r="H18" s="52">
        <f t="shared" ref="H18:H19" si="5">G18*12</f>
        <v>163927.44</v>
      </c>
      <c r="J18" s="57"/>
      <c r="K18" s="57"/>
      <c r="M18" s="43"/>
    </row>
    <row r="19" spans="3:13" ht="15.75" customHeight="1" thickBot="1">
      <c r="C19" s="51">
        <v>2</v>
      </c>
      <c r="D19" s="118" t="s">
        <v>81</v>
      </c>
      <c r="E19" s="51">
        <v>1</v>
      </c>
      <c r="F19" s="52">
        <v>15893.58</v>
      </c>
      <c r="G19" s="52">
        <f t="shared" si="4"/>
        <v>15893.58</v>
      </c>
      <c r="H19" s="52">
        <f t="shared" si="5"/>
        <v>190722.96</v>
      </c>
      <c r="J19" s="57"/>
      <c r="K19" s="57"/>
      <c r="M19" s="43"/>
    </row>
    <row r="20" spans="3:13" ht="15.75" customHeight="1" thickBot="1">
      <c r="C20" s="124" t="s">
        <v>24</v>
      </c>
      <c r="D20" s="123"/>
      <c r="E20" s="54">
        <f>SUM(E18:E19)</f>
        <v>2</v>
      </c>
      <c r="F20" s="55"/>
      <c r="G20" s="56">
        <f>SUM(G18:G19)</f>
        <v>29554.2</v>
      </c>
      <c r="H20" s="56">
        <f>SUM(H18:H19)</f>
        <v>354650.4</v>
      </c>
      <c r="J20" s="57"/>
      <c r="K20" s="57"/>
      <c r="M20" s="43"/>
    </row>
    <row r="21" spans="3:13" ht="15.75" customHeight="1">
      <c r="G21" s="57">
        <f>G20-G13</f>
        <v>0</v>
      </c>
      <c r="H21" s="57">
        <f>H20-H13</f>
        <v>0</v>
      </c>
      <c r="M21" s="43"/>
    </row>
    <row r="22" spans="3:13" ht="15.75" customHeight="1">
      <c r="M22" s="43"/>
    </row>
    <row r="23" spans="3:13" ht="15.75" customHeight="1">
      <c r="M23" s="43"/>
    </row>
    <row r="24" spans="3:13" ht="15.75" customHeight="1">
      <c r="M24" s="43"/>
    </row>
    <row r="25" spans="3:13" ht="15.75" customHeight="1">
      <c r="M25" s="43"/>
    </row>
    <row r="26" spans="3:13" ht="15.75" customHeight="1">
      <c r="M26" s="43"/>
    </row>
    <row r="27" spans="3:13" ht="15.75" customHeight="1">
      <c r="M27" s="43"/>
    </row>
    <row r="28" spans="3:13" ht="15.75" customHeight="1">
      <c r="M28" s="43"/>
    </row>
    <row r="29" spans="3:13" ht="15.75" customHeight="1">
      <c r="M29" s="43"/>
    </row>
    <row r="30" spans="3:13" ht="15.75" customHeight="1">
      <c r="M30" s="43"/>
    </row>
    <row r="31" spans="3:13" ht="15.75" customHeight="1">
      <c r="M31" s="43"/>
    </row>
    <row r="32" spans="3:13" ht="15.75" customHeight="1">
      <c r="M32" s="43"/>
    </row>
    <row r="33" spans="13:13" ht="15.75" customHeight="1">
      <c r="M33" s="43"/>
    </row>
    <row r="34" spans="13:13" ht="15.75" customHeight="1">
      <c r="M34" s="43"/>
    </row>
    <row r="35" spans="13:13" ht="15.75" customHeight="1">
      <c r="M35" s="43"/>
    </row>
    <row r="36" spans="13:13" ht="15.75" customHeight="1">
      <c r="M36" s="43"/>
    </row>
    <row r="37" spans="13:13" ht="15.75" customHeight="1">
      <c r="M37" s="43"/>
    </row>
    <row r="38" spans="13:13" ht="15.75" customHeight="1">
      <c r="M38" s="43"/>
    </row>
    <row r="39" spans="13:13" ht="15.75" customHeight="1">
      <c r="M39" s="43"/>
    </row>
    <row r="40" spans="13:13" ht="15.75" customHeight="1">
      <c r="M40" s="43"/>
    </row>
    <row r="41" spans="13:13" ht="15.75" customHeight="1">
      <c r="M41" s="43"/>
    </row>
    <row r="42" spans="13:13" ht="15.75" customHeight="1">
      <c r="M42" s="43"/>
    </row>
    <row r="43" spans="13:13" ht="15.75" customHeight="1">
      <c r="M43" s="43"/>
    </row>
    <row r="44" spans="13:13" ht="15.75" customHeight="1">
      <c r="M44" s="43"/>
    </row>
    <row r="45" spans="13:13" ht="15.75" customHeight="1">
      <c r="M45" s="43"/>
    </row>
    <row r="46" spans="13:13" ht="15.75" customHeight="1">
      <c r="M46" s="43"/>
    </row>
    <row r="47" spans="13:13" ht="15.75" customHeight="1">
      <c r="M47" s="43"/>
    </row>
    <row r="48" spans="13:13" ht="15.75" customHeight="1">
      <c r="M48" s="43"/>
    </row>
    <row r="49" spans="13:13" ht="15.75" customHeight="1">
      <c r="M49" s="43"/>
    </row>
    <row r="50" spans="13:13" ht="15.75" customHeight="1">
      <c r="M50" s="43"/>
    </row>
    <row r="51" spans="13:13" ht="15.75" customHeight="1">
      <c r="M51" s="43"/>
    </row>
    <row r="52" spans="13:13" ht="15.75" customHeight="1">
      <c r="M52" s="43"/>
    </row>
    <row r="53" spans="13:13" ht="15.75" customHeight="1">
      <c r="M53" s="43"/>
    </row>
    <row r="54" spans="13:13" ht="15.75" customHeight="1">
      <c r="M54" s="43"/>
    </row>
    <row r="55" spans="13:13" ht="15.75" customHeight="1">
      <c r="M55" s="43"/>
    </row>
    <row r="56" spans="13:13" ht="15.75" customHeight="1">
      <c r="M56" s="43"/>
    </row>
    <row r="57" spans="13:13" ht="15.75" customHeight="1">
      <c r="M57" s="43"/>
    </row>
    <row r="58" spans="13:13" ht="15.75" customHeight="1">
      <c r="M58" s="43"/>
    </row>
    <row r="59" spans="13:13" ht="15.75" customHeight="1">
      <c r="M59" s="43"/>
    </row>
    <row r="60" spans="13:13" ht="15.75" customHeight="1">
      <c r="M60" s="43"/>
    </row>
    <row r="61" spans="13:13" ht="15.75" customHeight="1">
      <c r="M61" s="43"/>
    </row>
    <row r="62" spans="13:13" ht="15.75" customHeight="1">
      <c r="M62" s="43"/>
    </row>
    <row r="63" spans="13:13" ht="15.75" customHeight="1">
      <c r="M63" s="43"/>
    </row>
    <row r="64" spans="13:13" ht="15.75" customHeight="1">
      <c r="M64" s="43"/>
    </row>
    <row r="65" spans="13:13" ht="15.75" customHeight="1">
      <c r="M65" s="43"/>
    </row>
    <row r="66" spans="13:13" ht="15.75" customHeight="1">
      <c r="M66" s="43"/>
    </row>
    <row r="67" spans="13:13" ht="15.75" customHeight="1">
      <c r="M67" s="43"/>
    </row>
    <row r="68" spans="13:13" ht="15.75" customHeight="1">
      <c r="M68" s="43"/>
    </row>
    <row r="69" spans="13:13" ht="15.75" customHeight="1">
      <c r="M69" s="43"/>
    </row>
    <row r="70" spans="13:13" ht="15.75" customHeight="1">
      <c r="M70" s="43"/>
    </row>
    <row r="71" spans="13:13" ht="15.75" customHeight="1">
      <c r="M71" s="43"/>
    </row>
    <row r="72" spans="13:13" ht="15.75" customHeight="1">
      <c r="M72" s="43"/>
    </row>
    <row r="73" spans="13:13" ht="15.75" customHeight="1">
      <c r="M73" s="43"/>
    </row>
    <row r="74" spans="13:13" ht="15.75" customHeight="1">
      <c r="M74" s="43"/>
    </row>
    <row r="75" spans="13:13" ht="15.75" customHeight="1">
      <c r="M75" s="43"/>
    </row>
    <row r="76" spans="13:13" ht="15.75" customHeight="1">
      <c r="M76" s="43"/>
    </row>
    <row r="77" spans="13:13" ht="15.75" customHeight="1">
      <c r="M77" s="43"/>
    </row>
    <row r="78" spans="13:13" ht="15.75" customHeight="1">
      <c r="M78" s="43"/>
    </row>
    <row r="79" spans="13:13" ht="15.75" customHeight="1">
      <c r="M79" s="43"/>
    </row>
    <row r="80" spans="13:13" ht="15.75" customHeight="1">
      <c r="M80" s="43"/>
    </row>
    <row r="81" spans="13:13" ht="15.75" customHeight="1">
      <c r="M81" s="43"/>
    </row>
    <row r="82" spans="13:13" ht="15.75" customHeight="1">
      <c r="M82" s="43"/>
    </row>
    <row r="83" spans="13:13" ht="15.75" customHeight="1">
      <c r="M83" s="43"/>
    </row>
    <row r="84" spans="13:13" ht="15.75" customHeight="1">
      <c r="M84" s="43"/>
    </row>
    <row r="85" spans="13:13" ht="15.75" customHeight="1">
      <c r="M85" s="43"/>
    </row>
    <row r="86" spans="13:13" ht="15.75" customHeight="1">
      <c r="M86" s="43"/>
    </row>
    <row r="87" spans="13:13" ht="15.75" customHeight="1">
      <c r="M87" s="43"/>
    </row>
    <row r="88" spans="13:13" ht="15.75" customHeight="1">
      <c r="M88" s="43"/>
    </row>
    <row r="89" spans="13:13" ht="15.75" customHeight="1">
      <c r="M89" s="43"/>
    </row>
    <row r="90" spans="13:13" ht="15.75" customHeight="1">
      <c r="M90" s="43"/>
    </row>
    <row r="91" spans="13:13" ht="15.75" customHeight="1">
      <c r="M91" s="43"/>
    </row>
    <row r="92" spans="13:13" ht="15.75" customHeight="1">
      <c r="M92" s="43"/>
    </row>
    <row r="93" spans="13:13" ht="15.75" customHeight="1">
      <c r="M93" s="43"/>
    </row>
    <row r="94" spans="13:13" ht="15.75" customHeight="1">
      <c r="M94" s="43"/>
    </row>
    <row r="95" spans="13:13" ht="15.75" customHeight="1">
      <c r="M95" s="43"/>
    </row>
    <row r="96" spans="13:13" ht="15.75" customHeight="1">
      <c r="M96" s="43"/>
    </row>
    <row r="97" spans="13:13" ht="15.75" customHeight="1">
      <c r="M97" s="43"/>
    </row>
    <row r="98" spans="13:13" ht="15.75" customHeight="1">
      <c r="M98" s="43"/>
    </row>
    <row r="99" spans="13:13" ht="15.75" customHeight="1">
      <c r="M99" s="43"/>
    </row>
    <row r="100" spans="13:13" ht="15.75" customHeight="1">
      <c r="M100" s="43"/>
    </row>
    <row r="101" spans="13:13" ht="15.75" customHeight="1">
      <c r="M101" s="43"/>
    </row>
    <row r="102" spans="13:13" ht="15.75" customHeight="1">
      <c r="M102" s="43"/>
    </row>
    <row r="103" spans="13:13" ht="15.75" customHeight="1">
      <c r="M103" s="43"/>
    </row>
    <row r="104" spans="13:13" ht="15.75" customHeight="1">
      <c r="M104" s="43"/>
    </row>
    <row r="105" spans="13:13" ht="15.75" customHeight="1">
      <c r="M105" s="43"/>
    </row>
    <row r="106" spans="13:13" ht="15.75" customHeight="1">
      <c r="M106" s="43"/>
    </row>
    <row r="107" spans="13:13" ht="15.75" customHeight="1">
      <c r="M107" s="43"/>
    </row>
    <row r="108" spans="13:13" ht="15.75" customHeight="1">
      <c r="M108" s="43"/>
    </row>
    <row r="109" spans="13:13" ht="15.75" customHeight="1">
      <c r="M109" s="43"/>
    </row>
    <row r="110" spans="13:13" ht="15.75" customHeight="1">
      <c r="M110" s="43"/>
    </row>
    <row r="111" spans="13:13" ht="15.75" customHeight="1">
      <c r="M111" s="43"/>
    </row>
    <row r="112" spans="13:13" ht="15.75" customHeight="1">
      <c r="M112" s="43"/>
    </row>
    <row r="113" spans="13:13" ht="15.75" customHeight="1">
      <c r="M113" s="43"/>
    </row>
    <row r="114" spans="13:13" ht="15.75" customHeight="1">
      <c r="M114" s="43"/>
    </row>
    <row r="115" spans="13:13" ht="15.75" customHeight="1">
      <c r="M115" s="43"/>
    </row>
    <row r="116" spans="13:13" ht="15.75" customHeight="1">
      <c r="M116" s="43"/>
    </row>
    <row r="117" spans="13:13" ht="15.75" customHeight="1">
      <c r="M117" s="43"/>
    </row>
    <row r="118" spans="13:13" ht="15.75" customHeight="1">
      <c r="M118" s="43"/>
    </row>
    <row r="119" spans="13:13" ht="15.75" customHeight="1">
      <c r="M119" s="43"/>
    </row>
    <row r="120" spans="13:13" ht="15.75" customHeight="1">
      <c r="M120" s="43"/>
    </row>
    <row r="121" spans="13:13" ht="15.75" customHeight="1">
      <c r="M121" s="43"/>
    </row>
    <row r="122" spans="13:13" ht="15.75" customHeight="1">
      <c r="M122" s="43"/>
    </row>
    <row r="123" spans="13:13" ht="15.75" customHeight="1">
      <c r="M123" s="43"/>
    </row>
    <row r="124" spans="13:13" ht="15.75" customHeight="1">
      <c r="M124" s="43"/>
    </row>
    <row r="125" spans="13:13" ht="15.75" customHeight="1">
      <c r="M125" s="43"/>
    </row>
    <row r="126" spans="13:13" ht="15.75" customHeight="1">
      <c r="M126" s="43"/>
    </row>
    <row r="127" spans="13:13" ht="15.75" customHeight="1">
      <c r="M127" s="43"/>
    </row>
    <row r="128" spans="13:13" ht="15.75" customHeight="1">
      <c r="M128" s="43"/>
    </row>
    <row r="129" spans="13:13" ht="15.75" customHeight="1">
      <c r="M129" s="43"/>
    </row>
    <row r="130" spans="13:13" ht="15.75" customHeight="1">
      <c r="M130" s="43"/>
    </row>
    <row r="131" spans="13:13" ht="15.75" customHeight="1">
      <c r="M131" s="43"/>
    </row>
    <row r="132" spans="13:13" ht="15.75" customHeight="1">
      <c r="M132" s="43"/>
    </row>
    <row r="133" spans="13:13" ht="15.75" customHeight="1">
      <c r="M133" s="43"/>
    </row>
    <row r="134" spans="13:13" ht="15.75" customHeight="1">
      <c r="M134" s="43"/>
    </row>
    <row r="135" spans="13:13" ht="15.75" customHeight="1">
      <c r="M135" s="43"/>
    </row>
    <row r="136" spans="13:13" ht="15.75" customHeight="1">
      <c r="M136" s="43"/>
    </row>
    <row r="137" spans="13:13" ht="15.75" customHeight="1">
      <c r="M137" s="43"/>
    </row>
    <row r="138" spans="13:13" ht="15.75" customHeight="1">
      <c r="M138" s="43"/>
    </row>
    <row r="139" spans="13:13" ht="15.75" customHeight="1">
      <c r="M139" s="43"/>
    </row>
    <row r="140" spans="13:13" ht="15.75" customHeight="1">
      <c r="M140" s="43"/>
    </row>
    <row r="141" spans="13:13" ht="15.75" customHeight="1">
      <c r="M141" s="43"/>
    </row>
    <row r="142" spans="13:13" ht="15.75" customHeight="1">
      <c r="M142" s="43"/>
    </row>
    <row r="143" spans="13:13" ht="15.75" customHeight="1">
      <c r="M143" s="43"/>
    </row>
    <row r="144" spans="13:13" ht="15.75" customHeight="1">
      <c r="M144" s="43"/>
    </row>
    <row r="145" spans="13:13" ht="15.75" customHeight="1">
      <c r="M145" s="43"/>
    </row>
    <row r="146" spans="13:13" ht="15.75" customHeight="1">
      <c r="M146" s="43"/>
    </row>
    <row r="147" spans="13:13" ht="15.75" customHeight="1">
      <c r="M147" s="43"/>
    </row>
    <row r="148" spans="13:13" ht="15.75" customHeight="1">
      <c r="M148" s="43"/>
    </row>
    <row r="149" spans="13:13" ht="15.75" customHeight="1">
      <c r="M149" s="43"/>
    </row>
    <row r="150" spans="13:13" ht="15.75" customHeight="1">
      <c r="M150" s="43"/>
    </row>
    <row r="151" spans="13:13" ht="15.75" customHeight="1">
      <c r="M151" s="43"/>
    </row>
    <row r="152" spans="13:13" ht="15.75" customHeight="1">
      <c r="M152" s="43"/>
    </row>
    <row r="153" spans="13:13" ht="15.75" customHeight="1">
      <c r="M153" s="43"/>
    </row>
    <row r="154" spans="13:13" ht="15.75" customHeight="1">
      <c r="M154" s="43"/>
    </row>
    <row r="155" spans="13:13" ht="15.75" customHeight="1">
      <c r="M155" s="43"/>
    </row>
    <row r="156" spans="13:13" ht="15.75" customHeight="1">
      <c r="M156" s="43"/>
    </row>
    <row r="157" spans="13:13" ht="15.75" customHeight="1">
      <c r="M157" s="43"/>
    </row>
    <row r="158" spans="13:13" ht="15.75" customHeight="1">
      <c r="M158" s="43"/>
    </row>
    <row r="159" spans="13:13" ht="15.75" customHeight="1">
      <c r="M159" s="43"/>
    </row>
    <row r="160" spans="13:13" ht="15.75" customHeight="1">
      <c r="M160" s="43"/>
    </row>
    <row r="161" spans="13:13" ht="15.75" customHeight="1">
      <c r="M161" s="43"/>
    </row>
    <row r="162" spans="13:13" ht="15.75" customHeight="1">
      <c r="M162" s="43"/>
    </row>
    <row r="163" spans="13:13" ht="15.75" customHeight="1">
      <c r="M163" s="43"/>
    </row>
    <row r="164" spans="13:13" ht="15.75" customHeight="1">
      <c r="M164" s="43"/>
    </row>
    <row r="165" spans="13:13" ht="15.75" customHeight="1">
      <c r="M165" s="43"/>
    </row>
    <row r="166" spans="13:13" ht="15.75" customHeight="1">
      <c r="M166" s="43"/>
    </row>
    <row r="167" spans="13:13" ht="15.75" customHeight="1">
      <c r="M167" s="43"/>
    </row>
    <row r="168" spans="13:13" ht="15.75" customHeight="1">
      <c r="M168" s="43"/>
    </row>
    <row r="169" spans="13:13" ht="15.75" customHeight="1">
      <c r="M169" s="43"/>
    </row>
    <row r="170" spans="13:13" ht="15.75" customHeight="1">
      <c r="M170" s="43"/>
    </row>
    <row r="171" spans="13:13" ht="15.75" customHeight="1">
      <c r="M171" s="43"/>
    </row>
    <row r="172" spans="13:13" ht="15.75" customHeight="1">
      <c r="M172" s="43"/>
    </row>
    <row r="173" spans="13:13" ht="15.75" customHeight="1">
      <c r="M173" s="43"/>
    </row>
    <row r="174" spans="13:13" ht="15.75" customHeight="1">
      <c r="M174" s="43"/>
    </row>
    <row r="175" spans="13:13" ht="15.75" customHeight="1">
      <c r="M175" s="43"/>
    </row>
    <row r="176" spans="13:13" ht="15.75" customHeight="1">
      <c r="M176" s="43"/>
    </row>
    <row r="177" spans="13:13" ht="15.75" customHeight="1">
      <c r="M177" s="43"/>
    </row>
    <row r="178" spans="13:13" ht="15.75" customHeight="1">
      <c r="M178" s="43"/>
    </row>
    <row r="179" spans="13:13" ht="15.75" customHeight="1">
      <c r="M179" s="43"/>
    </row>
    <row r="180" spans="13:13" ht="15.75" customHeight="1"/>
    <row r="181" spans="13:13" ht="15.75" customHeight="1"/>
    <row r="182" spans="13:13" ht="15.75" customHeight="1"/>
    <row r="183" spans="13:13" ht="15.75" customHeight="1"/>
    <row r="184" spans="13:13" ht="15.75" customHeight="1"/>
    <row r="185" spans="13:13" ht="15.75" customHeight="1"/>
    <row r="186" spans="13:13" ht="15.75" customHeight="1"/>
    <row r="187" spans="13:13" ht="15.75" customHeight="1"/>
    <row r="188" spans="13:13" ht="15.75" customHeight="1"/>
    <row r="189" spans="13:13" ht="15.75" customHeight="1"/>
    <row r="190" spans="13:13" ht="15.75" customHeight="1"/>
    <row r="191" spans="13:13" ht="15.75" customHeight="1"/>
    <row r="192" spans="13:1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6">
    <mergeCell ref="C20:D20"/>
    <mergeCell ref="C2:H2"/>
    <mergeCell ref="C6:D6"/>
    <mergeCell ref="C9:H9"/>
    <mergeCell ref="C13:D13"/>
    <mergeCell ref="C16:H16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00"/>
  <sheetViews>
    <sheetView showGridLines="0" workbookViewId="0">
      <pane xSplit="2" topLeftCell="C1" activePane="topRight" state="frozen"/>
      <selection pane="topRight" activeCell="S11" sqref="S11"/>
    </sheetView>
  </sheetViews>
  <sheetFormatPr defaultColWidth="14.453125" defaultRowHeight="15" customHeight="1"/>
  <cols>
    <col min="1" max="1" width="2.7265625" customWidth="1"/>
    <col min="2" max="2" width="5.54296875" customWidth="1"/>
    <col min="3" max="3" width="11.453125" customWidth="1"/>
    <col min="4" max="4" width="17.81640625" customWidth="1"/>
    <col min="5" max="5" width="19.1796875" customWidth="1"/>
    <col min="6" max="6" width="13.81640625" customWidth="1"/>
    <col min="7" max="7" width="15.54296875" customWidth="1"/>
    <col min="8" max="8" width="15.26953125" customWidth="1"/>
    <col min="9" max="9" width="16" customWidth="1"/>
    <col min="10" max="10" width="16.81640625" customWidth="1"/>
    <col min="11" max="11" width="16.7265625" customWidth="1"/>
    <col min="12" max="12" width="15.7265625" customWidth="1"/>
    <col min="13" max="13" width="16" customWidth="1"/>
    <col min="14" max="14" width="17.7265625" customWidth="1"/>
    <col min="15" max="15" width="15" customWidth="1"/>
    <col min="16" max="16" width="16.453125" customWidth="1"/>
    <col min="17" max="17" width="15.26953125" customWidth="1"/>
    <col min="18" max="18" width="16" customWidth="1"/>
    <col min="19" max="19" width="15" customWidth="1"/>
    <col min="20" max="20" width="16.453125" customWidth="1"/>
    <col min="21" max="21" width="15.26953125" customWidth="1"/>
    <col min="22" max="22" width="16" customWidth="1"/>
    <col min="23" max="23" width="15" customWidth="1"/>
    <col min="24" max="24" width="16.7265625" customWidth="1"/>
    <col min="25" max="25" width="16.1796875" customWidth="1"/>
    <col min="26" max="26" width="16" customWidth="1"/>
    <col min="27" max="27" width="15" customWidth="1"/>
    <col min="28" max="28" width="16.453125" customWidth="1"/>
    <col min="29" max="29" width="16.1796875" customWidth="1"/>
    <col min="30" max="31" width="16" customWidth="1"/>
    <col min="32" max="32" width="17.7265625" customWidth="1"/>
    <col min="33" max="33" width="15" customWidth="1"/>
    <col min="34" max="34" width="16.26953125" customWidth="1"/>
    <col min="35" max="35" width="16.1796875" customWidth="1"/>
    <col min="36" max="36" width="16" customWidth="1"/>
    <col min="37" max="37" width="14.7265625" customWidth="1"/>
    <col min="38" max="38" width="16.1796875" customWidth="1"/>
    <col min="39" max="39" width="16.54296875" customWidth="1"/>
    <col min="40" max="41" width="16" customWidth="1"/>
    <col min="42" max="42" width="17.7265625" customWidth="1"/>
    <col min="43" max="43" width="15.54296875" customWidth="1"/>
    <col min="44" max="44" width="16.1796875" customWidth="1"/>
    <col min="45" max="45" width="16.453125" customWidth="1"/>
    <col min="46" max="46" width="16" customWidth="1"/>
    <col min="47" max="47" width="17.7265625" customWidth="1"/>
    <col min="48" max="48" width="11.453125" customWidth="1"/>
    <col min="49" max="49" width="17.81640625" customWidth="1"/>
    <col min="50" max="50" width="19.1796875" customWidth="1"/>
    <col min="51" max="70" width="17.7265625" customWidth="1"/>
  </cols>
  <sheetData>
    <row r="1" spans="1:64" ht="14.5">
      <c r="A1" s="1"/>
      <c r="B1" s="5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64" ht="14.5">
      <c r="A2" s="1"/>
      <c r="B2" s="58"/>
      <c r="C2" s="1"/>
      <c r="D2" s="1"/>
      <c r="E2" s="1"/>
      <c r="F2" s="1"/>
      <c r="G2" s="59"/>
      <c r="H2" s="59"/>
      <c r="I2" s="59"/>
      <c r="J2" s="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64" ht="14.5" customHeight="1">
      <c r="A3" s="1"/>
      <c r="B3" s="58"/>
      <c r="C3" s="131" t="str">
        <f>Resumo!B3</f>
        <v>Contrato 70/2023</v>
      </c>
      <c r="D3" s="126"/>
      <c r="E3" s="127"/>
      <c r="F3" s="148" t="s">
        <v>77</v>
      </c>
      <c r="G3" s="126"/>
      <c r="H3" s="126"/>
      <c r="I3" s="127"/>
      <c r="J3" s="128" t="s">
        <v>25</v>
      </c>
      <c r="K3" s="148" t="s">
        <v>88</v>
      </c>
      <c r="L3" s="126"/>
      <c r="M3" s="126"/>
      <c r="N3" s="127"/>
      <c r="O3" s="128" t="s">
        <v>25</v>
      </c>
      <c r="P3" s="149"/>
      <c r="Q3" s="126"/>
      <c r="R3" s="126"/>
      <c r="S3" s="127"/>
      <c r="T3" s="128" t="s">
        <v>25</v>
      </c>
      <c r="U3" s="1"/>
      <c r="V3" s="1"/>
      <c r="W3" s="1"/>
      <c r="X3" s="1"/>
      <c r="Y3" s="1"/>
    </row>
    <row r="4" spans="1:64" ht="14.5">
      <c r="A4" s="1"/>
      <c r="B4" s="58"/>
      <c r="C4" s="133" t="str">
        <f>Resumo!E4</f>
        <v>27/08/2023 a 26/08/2024</v>
      </c>
      <c r="D4" s="126"/>
      <c r="E4" s="127"/>
      <c r="F4" s="148" t="s">
        <v>87</v>
      </c>
      <c r="G4" s="126"/>
      <c r="H4" s="126"/>
      <c r="I4" s="127"/>
      <c r="J4" s="129"/>
      <c r="K4" s="148" t="s">
        <v>84</v>
      </c>
      <c r="L4" s="126"/>
      <c r="M4" s="126"/>
      <c r="N4" s="127"/>
      <c r="O4" s="129"/>
      <c r="P4" s="149"/>
      <c r="Q4" s="126"/>
      <c r="R4" s="126"/>
      <c r="S4" s="127"/>
      <c r="T4" s="129"/>
      <c r="U4" s="1"/>
      <c r="V4" s="1"/>
      <c r="W4" s="1"/>
      <c r="X4" s="1"/>
      <c r="Y4" s="1"/>
    </row>
    <row r="5" spans="1:64" ht="14.5">
      <c r="A5" s="1"/>
      <c r="B5" s="58"/>
      <c r="C5" s="134"/>
      <c r="D5" s="126"/>
      <c r="E5" s="127"/>
      <c r="F5" s="149"/>
      <c r="G5" s="126"/>
      <c r="H5" s="126"/>
      <c r="I5" s="127"/>
      <c r="J5" s="129"/>
      <c r="K5" s="149"/>
      <c r="L5" s="126"/>
      <c r="M5" s="126"/>
      <c r="N5" s="127"/>
      <c r="O5" s="129"/>
      <c r="P5" s="149"/>
      <c r="Q5" s="126"/>
      <c r="R5" s="126"/>
      <c r="S5" s="127"/>
      <c r="T5" s="129"/>
      <c r="U5" s="1"/>
      <c r="V5" s="1"/>
      <c r="W5" s="1"/>
      <c r="X5" s="1"/>
      <c r="Y5" s="1"/>
    </row>
    <row r="6" spans="1:64" ht="29">
      <c r="A6" s="14"/>
      <c r="B6" s="58"/>
      <c r="C6" s="135"/>
      <c r="D6" s="60" t="s">
        <v>26</v>
      </c>
      <c r="E6" s="61" t="s">
        <v>5</v>
      </c>
      <c r="F6" s="62" t="s">
        <v>27</v>
      </c>
      <c r="G6" s="60" t="s">
        <v>28</v>
      </c>
      <c r="H6" s="60" t="s">
        <v>29</v>
      </c>
      <c r="I6" s="63" t="s">
        <v>30</v>
      </c>
      <c r="J6" s="130"/>
      <c r="K6" s="62" t="s">
        <v>27</v>
      </c>
      <c r="L6" s="60" t="s">
        <v>28</v>
      </c>
      <c r="M6" s="60" t="s">
        <v>29</v>
      </c>
      <c r="N6" s="63" t="s">
        <v>30</v>
      </c>
      <c r="O6" s="130"/>
      <c r="P6" s="62" t="s">
        <v>27</v>
      </c>
      <c r="Q6" s="60" t="s">
        <v>28</v>
      </c>
      <c r="R6" s="60" t="s">
        <v>29</v>
      </c>
      <c r="S6" s="63" t="s">
        <v>30</v>
      </c>
      <c r="T6" s="130"/>
      <c r="U6" s="14"/>
      <c r="V6" s="14"/>
      <c r="W6" s="14"/>
      <c r="X6" s="14"/>
      <c r="Y6" s="14"/>
    </row>
    <row r="7" spans="1:64" ht="14.5">
      <c r="A7" s="46"/>
      <c r="B7" s="64"/>
      <c r="C7" s="136"/>
      <c r="D7" s="65">
        <f>E7/12</f>
        <v>28299.039999999997</v>
      </c>
      <c r="E7" s="65">
        <v>339588.48</v>
      </c>
      <c r="F7" s="66">
        <f>G7/12</f>
        <v>29554.2</v>
      </c>
      <c r="G7" s="65">
        <v>354650.4</v>
      </c>
      <c r="H7" s="67"/>
      <c r="I7" s="68">
        <f>G7-E7</f>
        <v>15061.920000000042</v>
      </c>
      <c r="J7" s="69">
        <f>I7+E7</f>
        <v>354650.4</v>
      </c>
      <c r="K7" s="65">
        <f>F7</f>
        <v>29554.2</v>
      </c>
      <c r="L7" s="70">
        <f>12*K7</f>
        <v>354650.4</v>
      </c>
      <c r="M7" s="67"/>
      <c r="N7" s="71">
        <f>(L7-G7)</f>
        <v>0</v>
      </c>
      <c r="O7" s="69">
        <f>N7+J7</f>
        <v>354650.4</v>
      </c>
      <c r="P7" s="65"/>
      <c r="Q7" s="70">
        <f>12*P7</f>
        <v>0</v>
      </c>
      <c r="R7" s="67"/>
      <c r="S7" s="71" t="e">
        <f>(Q7-#REF!)</f>
        <v>#REF!</v>
      </c>
      <c r="T7" s="69" t="e">
        <f>S7+#REF!</f>
        <v>#REF!</v>
      </c>
      <c r="U7" s="1"/>
      <c r="V7" s="1"/>
      <c r="W7" s="1"/>
      <c r="X7" s="1"/>
      <c r="Y7" s="1"/>
    </row>
    <row r="8" spans="1:64" ht="14.5">
      <c r="A8" s="1"/>
      <c r="B8" s="58"/>
      <c r="C8" s="137" t="s">
        <v>31</v>
      </c>
      <c r="D8" s="138"/>
      <c r="E8" s="72"/>
      <c r="F8" s="139" t="s">
        <v>31</v>
      </c>
      <c r="G8" s="138"/>
      <c r="H8" s="73"/>
      <c r="I8" s="74"/>
      <c r="J8" s="75"/>
      <c r="K8" s="139" t="s">
        <v>31</v>
      </c>
      <c r="L8" s="138"/>
      <c r="M8" s="73"/>
      <c r="N8" s="74"/>
      <c r="O8" s="75"/>
      <c r="P8" s="139" t="s">
        <v>31</v>
      </c>
      <c r="Q8" s="138"/>
      <c r="R8" s="73"/>
      <c r="S8" s="74"/>
      <c r="T8" s="75"/>
      <c r="U8" s="1"/>
      <c r="V8" s="1"/>
      <c r="W8" s="1"/>
      <c r="X8" s="1"/>
      <c r="Y8" s="1"/>
    </row>
    <row r="9" spans="1:64" ht="14.5">
      <c r="A9" s="43"/>
      <c r="B9" s="76"/>
      <c r="C9" s="77" t="s">
        <v>32</v>
      </c>
      <c r="D9" s="78" t="s">
        <v>33</v>
      </c>
      <c r="E9" s="79"/>
      <c r="F9" s="80" t="s">
        <v>32</v>
      </c>
      <c r="G9" s="78" t="s">
        <v>34</v>
      </c>
      <c r="H9" s="78" t="s">
        <v>33</v>
      </c>
      <c r="I9" s="81"/>
      <c r="J9" s="75"/>
      <c r="K9" s="80" t="s">
        <v>32</v>
      </c>
      <c r="L9" s="78" t="s">
        <v>34</v>
      </c>
      <c r="M9" s="78" t="s">
        <v>33</v>
      </c>
      <c r="N9" s="81"/>
      <c r="O9" s="75"/>
      <c r="P9" s="80" t="s">
        <v>32</v>
      </c>
      <c r="Q9" s="78" t="s">
        <v>34</v>
      </c>
      <c r="R9" s="78" t="s">
        <v>33</v>
      </c>
      <c r="S9" s="81"/>
      <c r="T9" s="75"/>
      <c r="U9" s="1"/>
      <c r="V9" s="1"/>
      <c r="W9" s="1"/>
      <c r="X9" s="1"/>
      <c r="Y9" s="1"/>
    </row>
    <row r="10" spans="1:64" ht="49.5" customHeight="1">
      <c r="A10" s="82"/>
      <c r="B10" s="76"/>
      <c r="C10" s="83" t="s">
        <v>35</v>
      </c>
      <c r="D10" s="84">
        <v>339588.48</v>
      </c>
      <c r="E10" s="85"/>
      <c r="F10" s="83" t="s">
        <v>35</v>
      </c>
      <c r="G10" s="84"/>
      <c r="H10" s="84">
        <v>354650.4</v>
      </c>
      <c r="I10" s="85"/>
      <c r="J10" s="86"/>
      <c r="K10" s="83" t="s">
        <v>35</v>
      </c>
      <c r="L10" s="84"/>
      <c r="M10" s="84">
        <f>(H10+N7)</f>
        <v>354650.4</v>
      </c>
      <c r="N10" s="85"/>
      <c r="O10" s="86"/>
      <c r="P10" s="83" t="s">
        <v>35</v>
      </c>
      <c r="Q10" s="84">
        <v>0</v>
      </c>
      <c r="R10" s="84">
        <f>Q7/12*6</f>
        <v>0</v>
      </c>
      <c r="S10" s="85"/>
      <c r="T10" s="86"/>
      <c r="U10" s="14"/>
      <c r="V10" s="14"/>
      <c r="W10" s="14"/>
      <c r="X10" s="14"/>
      <c r="Y10" s="14"/>
    </row>
    <row r="11" spans="1:64" ht="15.75" customHeight="1" thickBot="1">
      <c r="A11" s="1"/>
      <c r="B11" s="58"/>
      <c r="C11" s="1"/>
      <c r="D11" s="1"/>
      <c r="E11" s="72"/>
      <c r="F11" s="87"/>
      <c r="G11" s="1"/>
      <c r="H11" s="1"/>
      <c r="I11" s="72"/>
      <c r="J11" s="75"/>
      <c r="K11" s="87"/>
      <c r="L11" s="1"/>
      <c r="M11" s="1"/>
      <c r="N11" s="72"/>
      <c r="O11" s="75"/>
      <c r="P11" s="87"/>
      <c r="Q11" s="1"/>
      <c r="R11" s="1"/>
      <c r="S11" s="72"/>
      <c r="T11" s="75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ht="15.75" customHeight="1" thickTop="1" thickBot="1">
      <c r="A12" s="1"/>
      <c r="B12" s="58"/>
      <c r="C12" s="1"/>
      <c r="D12" s="1"/>
      <c r="E12" s="72"/>
      <c r="F12" s="88"/>
      <c r="G12" s="89" t="s">
        <v>36</v>
      </c>
      <c r="H12" s="1"/>
      <c r="I12" s="72"/>
      <c r="J12" s="75"/>
      <c r="K12" s="88"/>
      <c r="L12" s="89" t="s">
        <v>36</v>
      </c>
      <c r="M12" s="1"/>
      <c r="N12" s="72"/>
      <c r="O12" s="75"/>
      <c r="P12" s="88"/>
      <c r="Q12" s="89" t="s">
        <v>36</v>
      </c>
      <c r="R12" s="1"/>
      <c r="S12" s="72"/>
      <c r="T12" s="75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15.75" customHeight="1" thickTop="1" thickBot="1">
      <c r="A13" s="1"/>
      <c r="B13" s="58"/>
      <c r="C13" s="1"/>
      <c r="D13" s="1"/>
      <c r="E13" s="72"/>
      <c r="F13" s="90"/>
      <c r="G13" s="91" t="s">
        <v>37</v>
      </c>
      <c r="H13" s="1"/>
      <c r="I13" s="72"/>
      <c r="J13" s="75"/>
      <c r="K13" s="90"/>
      <c r="L13" s="91" t="s">
        <v>37</v>
      </c>
      <c r="M13" s="1"/>
      <c r="N13" s="72"/>
      <c r="O13" s="75"/>
      <c r="P13" s="90"/>
      <c r="Q13" s="91" t="s">
        <v>37</v>
      </c>
      <c r="R13" s="1"/>
      <c r="S13" s="72"/>
      <c r="T13" s="7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15.75" customHeight="1" thickTop="1">
      <c r="A14" s="1"/>
      <c r="B14" s="58"/>
      <c r="C14" s="1"/>
      <c r="D14" s="92"/>
      <c r="E14" s="72"/>
      <c r="F14" s="93">
        <f>F12-F13</f>
        <v>0</v>
      </c>
      <c r="G14" s="94" t="s">
        <v>34</v>
      </c>
      <c r="H14" s="1"/>
      <c r="I14" s="72"/>
      <c r="J14" s="75"/>
      <c r="K14" s="93">
        <f>K12-K13</f>
        <v>0</v>
      </c>
      <c r="L14" s="94" t="s">
        <v>34</v>
      </c>
      <c r="M14" s="1"/>
      <c r="N14" s="72"/>
      <c r="O14" s="75"/>
      <c r="P14" s="93">
        <f>P12-P13</f>
        <v>0</v>
      </c>
      <c r="Q14" s="94" t="s">
        <v>34</v>
      </c>
      <c r="R14" s="1"/>
      <c r="S14" s="72"/>
      <c r="T14" s="75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15.75" customHeight="1">
      <c r="A15" s="1"/>
      <c r="B15" s="58"/>
      <c r="C15" s="1"/>
      <c r="D15" s="1"/>
      <c r="E15" s="1"/>
      <c r="F15" s="1"/>
      <c r="G15" s="91"/>
      <c r="H15" s="1"/>
      <c r="I15" s="1"/>
      <c r="J15" s="43"/>
      <c r="K15" s="1"/>
      <c r="L15" s="91"/>
      <c r="M15" s="1"/>
      <c r="N15" s="1"/>
      <c r="O15" s="43"/>
      <c r="P15" s="91"/>
      <c r="Q15" s="1"/>
      <c r="R15" s="1"/>
      <c r="S15" s="1"/>
      <c r="T15" s="91"/>
      <c r="U15" s="1"/>
      <c r="V15" s="1"/>
      <c r="W15" s="1"/>
      <c r="X15" s="91"/>
      <c r="Y15" s="1"/>
      <c r="Z15" s="1"/>
      <c r="AA15" s="1"/>
      <c r="AB15" s="91"/>
      <c r="AC15" s="1"/>
      <c r="AD15" s="1"/>
      <c r="AE15" s="1"/>
      <c r="AF15" s="43"/>
      <c r="AG15" s="1"/>
      <c r="AH15" s="91"/>
      <c r="AI15" s="1"/>
      <c r="AJ15" s="1"/>
      <c r="AK15" s="1"/>
      <c r="AL15" s="91"/>
      <c r="AM15" s="1"/>
      <c r="AN15" s="1"/>
      <c r="AO15" s="1"/>
      <c r="AP15" s="43"/>
      <c r="AQ15" s="1"/>
      <c r="AR15" s="91"/>
      <c r="AS15" s="1"/>
      <c r="AT15" s="1"/>
      <c r="AU15" s="43"/>
      <c r="AV15" s="1"/>
      <c r="AW15" s="1"/>
      <c r="AX15" s="1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spans="1:64" ht="15.75" customHeight="1">
      <c r="A16" s="1"/>
      <c r="B16" s="58"/>
      <c r="C16" s="1"/>
      <c r="D16" s="1"/>
      <c r="E16" s="1"/>
      <c r="F16" s="95"/>
      <c r="G16" s="1"/>
      <c r="H16" s="1"/>
      <c r="I16" s="1"/>
      <c r="J16" s="43"/>
      <c r="K16" s="95"/>
      <c r="L16" s="1"/>
      <c r="M16" s="1"/>
      <c r="N16" s="1"/>
      <c r="O16" s="43"/>
      <c r="P16" s="1"/>
      <c r="Q16" s="1"/>
      <c r="R16" s="1"/>
      <c r="S16" s="95"/>
      <c r="T16" s="1"/>
      <c r="U16" s="1"/>
      <c r="V16" s="1"/>
      <c r="W16" s="95"/>
      <c r="X16" s="1"/>
      <c r="Y16" s="1"/>
      <c r="Z16" s="1"/>
      <c r="AA16" s="95"/>
      <c r="AB16" s="1"/>
      <c r="AC16" s="1"/>
      <c r="AD16" s="1"/>
      <c r="AE16" s="1"/>
      <c r="AF16" s="43"/>
      <c r="AG16" s="95"/>
      <c r="AH16" s="1"/>
      <c r="AI16" s="1"/>
      <c r="AJ16" s="1"/>
      <c r="AK16" s="95"/>
      <c r="AL16" s="1"/>
      <c r="AM16" s="1"/>
      <c r="AN16" s="1"/>
      <c r="AO16" s="1"/>
      <c r="AP16" s="43"/>
      <c r="AQ16" s="95"/>
      <c r="AR16" s="1"/>
      <c r="AS16" s="1"/>
      <c r="AT16" s="1"/>
      <c r="AU16" s="43"/>
      <c r="AV16" s="1"/>
      <c r="AW16" s="1"/>
      <c r="AX16" s="1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0" ht="15.75" customHeight="1">
      <c r="A17" s="1"/>
      <c r="B17" s="58"/>
      <c r="C17" s="1"/>
      <c r="D17" s="1"/>
      <c r="E17" s="1"/>
      <c r="F17" s="95"/>
      <c r="G17" s="89" t="s">
        <v>36</v>
      </c>
      <c r="H17" s="1"/>
      <c r="I17" s="1"/>
      <c r="J17" s="43"/>
      <c r="K17" s="95"/>
      <c r="L17" s="89" t="s">
        <v>36</v>
      </c>
      <c r="M17" s="1"/>
      <c r="N17" s="1"/>
      <c r="O17" s="43"/>
      <c r="P17" s="89"/>
      <c r="Q17" s="1"/>
      <c r="R17" s="1"/>
      <c r="S17" s="95"/>
      <c r="T17" s="89"/>
      <c r="U17" s="1"/>
      <c r="V17" s="1"/>
      <c r="W17" s="95"/>
      <c r="X17" s="89"/>
      <c r="Y17" s="1"/>
      <c r="Z17" s="1"/>
      <c r="AA17" s="95"/>
      <c r="AB17" s="89"/>
      <c r="AC17" s="1"/>
      <c r="AD17" s="1"/>
      <c r="AE17" s="1"/>
      <c r="AF17" s="43"/>
      <c r="AG17" s="95"/>
      <c r="AH17" s="89"/>
      <c r="AI17" s="1"/>
      <c r="AJ17" s="1"/>
      <c r="AK17" s="95"/>
      <c r="AL17" s="89"/>
      <c r="AM17" s="1"/>
      <c r="AN17" s="1"/>
      <c r="AO17" s="1"/>
      <c r="AP17" s="43"/>
      <c r="AQ17" s="95"/>
      <c r="AR17" s="89"/>
      <c r="AS17" s="1"/>
      <c r="AT17" s="1"/>
      <c r="AU17" s="43"/>
      <c r="AV17" s="1"/>
      <c r="AW17" s="1"/>
      <c r="AX17" s="1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0" ht="15.75" customHeight="1">
      <c r="A18" s="1"/>
      <c r="B18" s="58"/>
      <c r="C18" s="1"/>
      <c r="D18" s="1"/>
      <c r="E18" s="1"/>
      <c r="F18" s="96"/>
      <c r="G18" s="1" t="s">
        <v>38</v>
      </c>
      <c r="H18" s="1"/>
      <c r="I18" s="1"/>
      <c r="J18" s="43"/>
      <c r="K18" s="96"/>
      <c r="L18" s="1" t="s">
        <v>38</v>
      </c>
      <c r="M18" s="1"/>
      <c r="N18" s="1"/>
      <c r="O18" s="43"/>
      <c r="P18" s="1"/>
      <c r="Q18" s="1"/>
      <c r="R18" s="1"/>
      <c r="S18" s="96"/>
      <c r="T18" s="1"/>
      <c r="U18" s="1"/>
      <c r="V18" s="1"/>
      <c r="W18" s="96"/>
      <c r="X18" s="1"/>
      <c r="Y18" s="1"/>
      <c r="Z18" s="1"/>
      <c r="AA18" s="96"/>
      <c r="AB18" s="1"/>
      <c r="AC18" s="1"/>
      <c r="AD18" s="1"/>
      <c r="AE18" s="1"/>
      <c r="AF18" s="43"/>
      <c r="AG18" s="96"/>
      <c r="AH18" s="1"/>
      <c r="AI18" s="1"/>
      <c r="AJ18" s="1"/>
      <c r="AK18" s="96"/>
      <c r="AL18" s="1"/>
      <c r="AM18" s="1"/>
      <c r="AN18" s="1"/>
      <c r="AO18" s="1"/>
      <c r="AP18" s="43"/>
      <c r="AQ18" s="96"/>
      <c r="AR18" s="1"/>
      <c r="AS18" s="1"/>
      <c r="AT18" s="1"/>
      <c r="AU18" s="43"/>
      <c r="AV18" s="1"/>
      <c r="AW18" s="1"/>
      <c r="AX18" s="1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0" ht="15.75" customHeight="1">
      <c r="A19" s="1"/>
      <c r="B19" s="58"/>
      <c r="C19" s="1"/>
      <c r="D19" s="1"/>
      <c r="E19" s="1"/>
      <c r="F19" s="96"/>
      <c r="G19" s="1"/>
      <c r="H19" s="1"/>
      <c r="I19" s="1"/>
      <c r="J19" s="43"/>
      <c r="K19" s="96"/>
      <c r="L19" s="1"/>
      <c r="M19" s="1"/>
      <c r="N19" s="1"/>
      <c r="O19" s="43"/>
      <c r="P19" s="1"/>
      <c r="Q19" s="1"/>
      <c r="R19" s="1"/>
      <c r="S19" s="96"/>
      <c r="T19" s="1"/>
      <c r="U19" s="1"/>
      <c r="V19" s="1"/>
      <c r="W19" s="96"/>
      <c r="X19" s="1"/>
      <c r="Y19" s="1"/>
      <c r="Z19" s="1"/>
      <c r="AA19" s="96"/>
      <c r="AB19" s="1"/>
      <c r="AC19" s="1"/>
      <c r="AD19" s="1"/>
      <c r="AE19" s="1"/>
      <c r="AF19" s="43"/>
      <c r="AG19" s="96"/>
      <c r="AH19" s="1"/>
      <c r="AI19" s="1"/>
      <c r="AJ19" s="1"/>
      <c r="AK19" s="96"/>
      <c r="AL19" s="1"/>
      <c r="AM19" s="1"/>
      <c r="AN19" s="1"/>
      <c r="AO19" s="1"/>
      <c r="AP19" s="43"/>
      <c r="AQ19" s="96"/>
      <c r="AR19" s="1"/>
      <c r="AS19" s="1"/>
      <c r="AT19" s="1"/>
      <c r="AU19" s="43"/>
      <c r="AV19" s="1"/>
      <c r="AW19" s="1"/>
      <c r="AX19" s="1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0" ht="15.75" customHeight="1">
      <c r="A20" s="1"/>
      <c r="B20" s="58"/>
      <c r="C20" s="1"/>
      <c r="D20" s="1"/>
      <c r="E20" s="1"/>
      <c r="F20" s="1"/>
      <c r="G20" s="1"/>
      <c r="H20" s="1"/>
      <c r="I20" s="1"/>
      <c r="J20" s="4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1"/>
      <c r="AH20" s="1"/>
      <c r="AI20" s="1"/>
      <c r="AJ20" s="1"/>
      <c r="AK20" s="1"/>
      <c r="AL20" s="1"/>
      <c r="AM20" s="1"/>
      <c r="AN20" s="1"/>
      <c r="AO20" s="1"/>
      <c r="AP20" s="43"/>
      <c r="AQ20" s="1"/>
      <c r="AR20" s="1"/>
      <c r="AS20" s="1"/>
      <c r="AT20" s="1"/>
      <c r="AU20" s="43"/>
      <c r="AV20" s="1"/>
      <c r="AW20" s="1"/>
      <c r="AX20" s="1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spans="1:70" ht="15.75" customHeight="1">
      <c r="A21" s="1"/>
      <c r="B21" s="58"/>
      <c r="C21" s="1"/>
      <c r="D21" s="1"/>
      <c r="E21" s="1"/>
      <c r="F21" s="1"/>
      <c r="G21" s="1"/>
      <c r="H21" s="1"/>
      <c r="I21" s="1"/>
      <c r="J21" s="43"/>
      <c r="K21" s="1"/>
      <c r="L21" s="1"/>
      <c r="M21" s="1"/>
      <c r="N21" s="4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1"/>
      <c r="AH21" s="1"/>
      <c r="AI21" s="1"/>
      <c r="AJ21" s="1"/>
      <c r="AK21" s="1"/>
      <c r="AL21" s="1"/>
      <c r="AM21" s="1"/>
      <c r="AN21" s="1"/>
      <c r="AO21" s="1"/>
      <c r="AP21" s="43"/>
      <c r="AQ21" s="1"/>
      <c r="AR21" s="1"/>
      <c r="AS21" s="1"/>
      <c r="AT21" s="1"/>
      <c r="AU21" s="43"/>
      <c r="AV21" s="1"/>
      <c r="AW21" s="1"/>
      <c r="AX21" s="1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</row>
    <row r="22" spans="1:70" ht="15.75" customHeight="1">
      <c r="A22" s="1"/>
      <c r="B22" s="58"/>
      <c r="C22" s="1"/>
      <c r="D22" s="1"/>
      <c r="E22" s="1"/>
      <c r="F22" s="1"/>
      <c r="G22" s="1"/>
      <c r="H22" s="1"/>
      <c r="I22" s="1"/>
      <c r="J22" s="43"/>
      <c r="K22" s="1"/>
      <c r="L22" s="1"/>
      <c r="M22" s="1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1"/>
      <c r="AH22" s="1"/>
      <c r="AI22" s="1"/>
      <c r="AJ22" s="1"/>
      <c r="AK22" s="1"/>
      <c r="AL22" s="1"/>
      <c r="AM22" s="1"/>
      <c r="AN22" s="1"/>
      <c r="AO22" s="1"/>
      <c r="AP22" s="43"/>
      <c r="AQ22" s="1"/>
      <c r="AR22" s="1"/>
      <c r="AS22" s="1"/>
      <c r="AT22" s="1"/>
      <c r="AU22" s="43"/>
      <c r="AV22" s="1"/>
      <c r="AW22" s="1"/>
      <c r="AX22" s="1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</row>
    <row r="23" spans="1:70" ht="316.5" customHeight="1">
      <c r="A23" s="1"/>
      <c r="B23" s="58"/>
      <c r="C23" s="1"/>
      <c r="D23" s="1"/>
      <c r="E23" s="1"/>
      <c r="F23" s="1"/>
      <c r="G23" s="1"/>
      <c r="H23" s="1"/>
      <c r="I23" s="1"/>
      <c r="J23" s="43"/>
      <c r="K23" s="1"/>
      <c r="L23" s="1"/>
      <c r="M23" s="1"/>
      <c r="N23" s="4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1"/>
      <c r="AH23" s="1"/>
      <c r="AI23" s="1"/>
      <c r="AJ23" s="1"/>
      <c r="AK23" s="1"/>
      <c r="AL23" s="1"/>
      <c r="AM23" s="1"/>
      <c r="AN23" s="1"/>
      <c r="AO23" s="1"/>
      <c r="AP23" s="43"/>
      <c r="AQ23" s="1"/>
      <c r="AR23" s="1"/>
      <c r="AS23" s="1"/>
      <c r="AT23" s="1"/>
      <c r="AU23" s="43"/>
      <c r="AV23" s="1"/>
      <c r="AW23" s="1"/>
      <c r="AX23" s="1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</row>
    <row r="24" spans="1:70" ht="15.75" customHeight="1">
      <c r="A24" s="1"/>
      <c r="B24" s="58"/>
      <c r="C24" s="1"/>
      <c r="D24" s="1"/>
      <c r="E24" s="1"/>
      <c r="F24" s="1"/>
      <c r="G24" s="1"/>
      <c r="H24" s="1"/>
      <c r="I24" s="1"/>
      <c r="J24" s="43"/>
      <c r="K24" s="1"/>
      <c r="L24" s="1"/>
      <c r="M24" s="1"/>
      <c r="N24" s="4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3"/>
      <c r="AG24" s="1"/>
      <c r="AH24" s="1"/>
      <c r="AI24" s="1"/>
      <c r="AJ24" s="1"/>
      <c r="AK24" s="1"/>
      <c r="AL24" s="1"/>
      <c r="AM24" s="1"/>
      <c r="AN24" s="1"/>
      <c r="AO24" s="1"/>
      <c r="AP24" s="43"/>
      <c r="AQ24" s="1"/>
      <c r="AR24" s="1"/>
      <c r="AS24" s="1"/>
      <c r="AT24" s="1"/>
      <c r="AU24" s="43"/>
      <c r="AV24" s="1"/>
      <c r="AW24" s="1"/>
      <c r="AX24" s="1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</row>
    <row r="25" spans="1:70" ht="15.75" customHeight="1">
      <c r="A25" s="1"/>
      <c r="B25" s="58"/>
      <c r="C25" s="1"/>
      <c r="D25" s="1"/>
      <c r="E25" s="1"/>
      <c r="F25" s="1"/>
      <c r="G25" s="1"/>
      <c r="H25" s="1"/>
      <c r="I25" s="1"/>
      <c r="J25" s="43"/>
      <c r="K25" s="1"/>
      <c r="L25" s="1"/>
      <c r="M25" s="1"/>
      <c r="N25" s="4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1"/>
      <c r="AH25" s="1"/>
      <c r="AI25" s="1"/>
      <c r="AJ25" s="1"/>
      <c r="AK25" s="1"/>
      <c r="AL25" s="1"/>
      <c r="AM25" s="1"/>
      <c r="AN25" s="1"/>
      <c r="AO25" s="1"/>
      <c r="AP25" s="43"/>
      <c r="AQ25" s="1"/>
      <c r="AR25" s="1"/>
      <c r="AS25" s="1"/>
      <c r="AT25" s="1"/>
      <c r="AU25" s="43"/>
      <c r="AV25" s="1"/>
      <c r="AW25" s="1"/>
      <c r="AX25" s="1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</row>
    <row r="26" spans="1:70" ht="15.75" customHeight="1">
      <c r="A26" s="1"/>
      <c r="B26" s="58"/>
      <c r="C26" s="1"/>
      <c r="D26" s="1"/>
      <c r="E26" s="1"/>
      <c r="F26" s="1"/>
      <c r="G26" s="1"/>
      <c r="H26" s="1"/>
      <c r="I26" s="1"/>
      <c r="J26" s="43"/>
      <c r="K26" s="1"/>
      <c r="L26" s="1"/>
      <c r="M26" s="1"/>
      <c r="N26" s="4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1"/>
      <c r="AH26" s="1"/>
      <c r="AI26" s="1"/>
      <c r="AJ26" s="1"/>
      <c r="AK26" s="1"/>
      <c r="AL26" s="1"/>
      <c r="AM26" s="1"/>
      <c r="AN26" s="1"/>
      <c r="AO26" s="1"/>
      <c r="AP26" s="43"/>
      <c r="AQ26" s="1"/>
      <c r="AR26" s="1"/>
      <c r="AS26" s="1"/>
      <c r="AT26" s="1"/>
      <c r="AU26" s="43"/>
      <c r="AV26" s="1"/>
      <c r="AW26" s="1"/>
      <c r="AX26" s="1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</row>
    <row r="27" spans="1:70" ht="15.75" customHeight="1">
      <c r="A27" s="1"/>
      <c r="B27" s="58"/>
      <c r="C27" s="131">
        <f>Resumo!B39</f>
        <v>0</v>
      </c>
      <c r="D27" s="126"/>
      <c r="E27" s="127"/>
      <c r="F27" s="132" t="s">
        <v>39</v>
      </c>
      <c r="G27" s="126"/>
      <c r="H27" s="126"/>
      <c r="I27" s="127"/>
      <c r="J27" s="128" t="s">
        <v>25</v>
      </c>
      <c r="K27" s="97"/>
      <c r="L27" s="97"/>
      <c r="M27" s="97"/>
      <c r="N27" s="128" t="s">
        <v>25</v>
      </c>
      <c r="O27" s="112" t="s">
        <v>40</v>
      </c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1"/>
      <c r="AF27" s="128" t="s">
        <v>25</v>
      </c>
      <c r="AG27" s="125" t="s">
        <v>41</v>
      </c>
      <c r="AH27" s="126"/>
      <c r="AI27" s="126"/>
      <c r="AJ27" s="126"/>
      <c r="AK27" s="126"/>
      <c r="AL27" s="126"/>
      <c r="AM27" s="126"/>
      <c r="AN27" s="126"/>
      <c r="AO27" s="127"/>
      <c r="AP27" s="128" t="s">
        <v>25</v>
      </c>
      <c r="AQ27" s="132" t="s">
        <v>42</v>
      </c>
      <c r="AR27" s="126"/>
      <c r="AS27" s="126"/>
      <c r="AT27" s="127"/>
      <c r="AU27" s="128" t="s">
        <v>25</v>
      </c>
      <c r="AV27" s="131">
        <f>Resumo!DW39</f>
        <v>0</v>
      </c>
      <c r="AW27" s="126"/>
      <c r="AX27" s="127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</row>
    <row r="28" spans="1:70" ht="15.75" customHeight="1">
      <c r="A28" s="1"/>
      <c r="B28" s="58"/>
      <c r="C28" s="133">
        <f>Resumo!E40</f>
        <v>0</v>
      </c>
      <c r="D28" s="126"/>
      <c r="E28" s="127"/>
      <c r="F28" s="132" t="s">
        <v>43</v>
      </c>
      <c r="G28" s="126"/>
      <c r="H28" s="126"/>
      <c r="I28" s="127"/>
      <c r="J28" s="129"/>
      <c r="K28" s="97"/>
      <c r="L28" s="97"/>
      <c r="M28" s="97"/>
      <c r="N28" s="129"/>
      <c r="O28" s="112" t="s">
        <v>44</v>
      </c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3"/>
      <c r="AF28" s="129"/>
      <c r="AG28" s="125" t="s">
        <v>44</v>
      </c>
      <c r="AH28" s="126"/>
      <c r="AI28" s="126"/>
      <c r="AJ28" s="126"/>
      <c r="AK28" s="126"/>
      <c r="AL28" s="126"/>
      <c r="AM28" s="126"/>
      <c r="AN28" s="126"/>
      <c r="AO28" s="127"/>
      <c r="AP28" s="129"/>
      <c r="AQ28" s="132" t="s">
        <v>45</v>
      </c>
      <c r="AR28" s="126"/>
      <c r="AS28" s="126"/>
      <c r="AT28" s="127"/>
      <c r="AU28" s="129"/>
      <c r="AV28" s="133">
        <f>Resumo!DZ40</f>
        <v>0</v>
      </c>
      <c r="AW28" s="126"/>
      <c r="AX28" s="127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</row>
    <row r="29" spans="1:70" ht="15.75" customHeight="1">
      <c r="A29" s="1"/>
      <c r="B29" s="58"/>
      <c r="C29" s="134"/>
      <c r="D29" s="126"/>
      <c r="E29" s="127"/>
      <c r="F29" s="132"/>
      <c r="G29" s="126"/>
      <c r="H29" s="126"/>
      <c r="I29" s="127"/>
      <c r="J29" s="129"/>
      <c r="K29" s="97"/>
      <c r="L29" s="97"/>
      <c r="M29" s="98"/>
      <c r="N29" s="129"/>
      <c r="O29" s="112" t="s">
        <v>46</v>
      </c>
      <c r="P29" s="126"/>
      <c r="Q29" s="126"/>
      <c r="R29" s="127"/>
      <c r="S29" s="125" t="s">
        <v>48</v>
      </c>
      <c r="T29" s="126"/>
      <c r="U29" s="126"/>
      <c r="V29" s="127"/>
      <c r="W29" s="125" t="s">
        <v>49</v>
      </c>
      <c r="X29" s="126"/>
      <c r="Y29" s="126"/>
      <c r="Z29" s="127"/>
      <c r="AA29" s="125" t="s">
        <v>50</v>
      </c>
      <c r="AB29" s="126"/>
      <c r="AC29" s="126"/>
      <c r="AD29" s="127"/>
      <c r="AE29" s="99"/>
      <c r="AF29" s="129"/>
      <c r="AG29" s="125" t="s">
        <v>46</v>
      </c>
      <c r="AH29" s="126"/>
      <c r="AI29" s="126"/>
      <c r="AJ29" s="127"/>
      <c r="AK29" s="125" t="s">
        <v>47</v>
      </c>
      <c r="AL29" s="126"/>
      <c r="AM29" s="126"/>
      <c r="AN29" s="127"/>
      <c r="AO29" s="99"/>
      <c r="AP29" s="129"/>
      <c r="AQ29" s="132"/>
      <c r="AR29" s="126"/>
      <c r="AS29" s="126"/>
      <c r="AT29" s="127"/>
      <c r="AU29" s="129"/>
      <c r="AV29" s="134"/>
      <c r="AW29" s="126"/>
      <c r="AX29" s="127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</row>
    <row r="30" spans="1:70" ht="15.75" customHeight="1">
      <c r="A30" s="14"/>
      <c r="B30" s="58"/>
      <c r="C30" s="135"/>
      <c r="D30" s="60" t="s">
        <v>26</v>
      </c>
      <c r="E30" s="61" t="s">
        <v>5</v>
      </c>
      <c r="F30" s="62" t="s">
        <v>27</v>
      </c>
      <c r="G30" s="60" t="s">
        <v>51</v>
      </c>
      <c r="H30" s="60" t="s">
        <v>52</v>
      </c>
      <c r="I30" s="100" t="s">
        <v>30</v>
      </c>
      <c r="J30" s="130"/>
      <c r="K30" s="60" t="s">
        <v>51</v>
      </c>
      <c r="L30" s="60" t="s">
        <v>52</v>
      </c>
      <c r="M30" s="63" t="s">
        <v>30</v>
      </c>
      <c r="N30" s="130"/>
      <c r="O30" s="62" t="s">
        <v>27</v>
      </c>
      <c r="P30" s="60" t="s">
        <v>51</v>
      </c>
      <c r="Q30" s="60" t="s">
        <v>52</v>
      </c>
      <c r="R30" s="63" t="s">
        <v>53</v>
      </c>
      <c r="S30" s="62" t="s">
        <v>27</v>
      </c>
      <c r="T30" s="60" t="s">
        <v>51</v>
      </c>
      <c r="U30" s="60" t="s">
        <v>52</v>
      </c>
      <c r="V30" s="63" t="s">
        <v>54</v>
      </c>
      <c r="W30" s="62" t="s">
        <v>27</v>
      </c>
      <c r="X30" s="60" t="s">
        <v>51</v>
      </c>
      <c r="Y30" s="60" t="s">
        <v>52</v>
      </c>
      <c r="Z30" s="63" t="s">
        <v>55</v>
      </c>
      <c r="AA30" s="62" t="s">
        <v>27</v>
      </c>
      <c r="AB30" s="60" t="s">
        <v>51</v>
      </c>
      <c r="AC30" s="60" t="s">
        <v>52</v>
      </c>
      <c r="AD30" s="63" t="s">
        <v>55</v>
      </c>
      <c r="AE30" s="101" t="s">
        <v>30</v>
      </c>
      <c r="AF30" s="130"/>
      <c r="AG30" s="62" t="s">
        <v>27</v>
      </c>
      <c r="AH30" s="60" t="s">
        <v>51</v>
      </c>
      <c r="AI30" s="60" t="s">
        <v>52</v>
      </c>
      <c r="AJ30" s="63" t="s">
        <v>53</v>
      </c>
      <c r="AK30" s="62" t="s">
        <v>27</v>
      </c>
      <c r="AL30" s="60" t="s">
        <v>51</v>
      </c>
      <c r="AM30" s="60" t="s">
        <v>52</v>
      </c>
      <c r="AN30" s="63" t="s">
        <v>54</v>
      </c>
      <c r="AO30" s="101" t="s">
        <v>30</v>
      </c>
      <c r="AP30" s="130"/>
      <c r="AQ30" s="62" t="s">
        <v>27</v>
      </c>
      <c r="AR30" s="60" t="s">
        <v>51</v>
      </c>
      <c r="AS30" s="60" t="s">
        <v>52</v>
      </c>
      <c r="AT30" s="100" t="s">
        <v>30</v>
      </c>
      <c r="AU30" s="130"/>
      <c r="AV30" s="135"/>
      <c r="AW30" s="60" t="s">
        <v>26</v>
      </c>
      <c r="AX30" s="61" t="s">
        <v>5</v>
      </c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</row>
    <row r="31" spans="1:70" ht="15.75" customHeight="1">
      <c r="A31" s="46"/>
      <c r="B31" s="64"/>
      <c r="C31" s="136"/>
      <c r="D31" s="65">
        <f>E31/12</f>
        <v>328125.08999999997</v>
      </c>
      <c r="E31" s="102">
        <v>3937501.0799999996</v>
      </c>
      <c r="F31" s="66">
        <f>G31/12</f>
        <v>328125.08999999997</v>
      </c>
      <c r="G31" s="67">
        <v>3937501.0799999996</v>
      </c>
      <c r="H31" s="67"/>
      <c r="I31" s="103">
        <v>3937501.0799999996</v>
      </c>
      <c r="J31" s="69">
        <f>I31+E31</f>
        <v>7875002.1599999992</v>
      </c>
      <c r="K31" s="67">
        <v>3438046.4399999995</v>
      </c>
      <c r="L31" s="67"/>
      <c r="M31" s="68">
        <v>3438046.4399999995</v>
      </c>
      <c r="N31" s="69" t="e">
        <f>M31+#REF!</f>
        <v>#REF!</v>
      </c>
      <c r="O31" s="66" t="e">
        <f>#REF!/12</f>
        <v>#REF!</v>
      </c>
      <c r="P31" s="67">
        <v>3343466.16</v>
      </c>
      <c r="Q31" s="67" t="e">
        <f>#REF!-#REF!</f>
        <v>#REF!</v>
      </c>
      <c r="R31" s="68" t="e">
        <f>P46</f>
        <v>#REF!</v>
      </c>
      <c r="S31" s="66">
        <f>T31/12</f>
        <v>280478.05</v>
      </c>
      <c r="T31" s="67">
        <v>3365736.6</v>
      </c>
      <c r="U31" s="67" t="e">
        <f>S31-#REF!</f>
        <v>#REF!</v>
      </c>
      <c r="V31" s="68" t="e">
        <f>T46</f>
        <v>#REF!</v>
      </c>
      <c r="W31" s="66">
        <f>X31/12</f>
        <v>288381.38999999996</v>
      </c>
      <c r="X31" s="67">
        <v>3460576.6799999997</v>
      </c>
      <c r="Y31" s="67" t="e">
        <f>W31-O31</f>
        <v>#REF!</v>
      </c>
      <c r="Z31" s="68">
        <f>X46</f>
        <v>1424.0800000000145</v>
      </c>
      <c r="AA31" s="66">
        <f>AB31/12</f>
        <v>288381.38999999996</v>
      </c>
      <c r="AB31" s="67">
        <v>3460576.6799999997</v>
      </c>
      <c r="AC31" s="67" t="e">
        <f>AA31-#REF!</f>
        <v>#REF!</v>
      </c>
      <c r="AD31" s="68">
        <f>AB46</f>
        <v>2441.2800000000238</v>
      </c>
      <c r="AE31" s="104" t="e">
        <f>AD31+Z31+V31+R31</f>
        <v>#REF!</v>
      </c>
      <c r="AF31" s="69" t="e">
        <f>AE31+#REF!</f>
        <v>#REF!</v>
      </c>
      <c r="AG31" s="66">
        <f>AH31/12</f>
        <v>288741.57</v>
      </c>
      <c r="AH31" s="67">
        <v>3464898.84</v>
      </c>
      <c r="AI31" s="67">
        <f>AG31-W31</f>
        <v>360.18000000005122</v>
      </c>
      <c r="AJ31" s="68">
        <f>AH46</f>
        <v>2521.2600000003576</v>
      </c>
      <c r="AK31" s="66">
        <f>AL31/12</f>
        <v>288741.57</v>
      </c>
      <c r="AL31" s="67">
        <v>3464898.84</v>
      </c>
      <c r="AM31" s="67">
        <f>AK31-AA31</f>
        <v>360.18000000005122</v>
      </c>
      <c r="AN31" s="68">
        <f>AL46</f>
        <v>4322.1600000006138</v>
      </c>
      <c r="AO31" s="104">
        <f>AJ31+AN31</f>
        <v>6843.4200000009714</v>
      </c>
      <c r="AP31" s="69" t="e">
        <f>AO31+AF31</f>
        <v>#REF!</v>
      </c>
      <c r="AQ31" s="66">
        <f>AR31/12</f>
        <v>288741.57</v>
      </c>
      <c r="AR31" s="67">
        <v>3464898.84</v>
      </c>
      <c r="AS31" s="67"/>
      <c r="AT31" s="103">
        <v>3464898.84</v>
      </c>
      <c r="AU31" s="69" t="e">
        <f>AT31+AP31</f>
        <v>#REF!</v>
      </c>
      <c r="AV31" s="136"/>
      <c r="AW31" s="65">
        <f>AX31/12</f>
        <v>328125.08999999997</v>
      </c>
      <c r="AX31" s="102">
        <v>3937501.0799999996</v>
      </c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</row>
    <row r="32" spans="1:70" ht="15.75" customHeight="1">
      <c r="A32" s="1"/>
      <c r="B32" s="58"/>
      <c r="C32" s="137" t="s">
        <v>31</v>
      </c>
      <c r="D32" s="138"/>
      <c r="E32" s="72"/>
      <c r="F32" s="139" t="s">
        <v>31</v>
      </c>
      <c r="G32" s="138"/>
      <c r="H32" s="73"/>
      <c r="I32" s="74"/>
      <c r="J32" s="75"/>
      <c r="K32" s="105"/>
      <c r="L32" s="73"/>
      <c r="M32" s="1"/>
      <c r="N32" s="75"/>
      <c r="O32" s="113" t="s">
        <v>31</v>
      </c>
      <c r="P32" s="114"/>
      <c r="Q32" s="73"/>
      <c r="R32" s="74"/>
      <c r="S32" s="139" t="s">
        <v>31</v>
      </c>
      <c r="T32" s="138"/>
      <c r="U32" s="73"/>
      <c r="V32" s="1"/>
      <c r="W32" s="139" t="s">
        <v>31</v>
      </c>
      <c r="X32" s="138"/>
      <c r="Y32" s="73"/>
      <c r="Z32" s="1"/>
      <c r="AA32" s="139" t="s">
        <v>31</v>
      </c>
      <c r="AB32" s="138"/>
      <c r="AC32" s="73"/>
      <c r="AD32" s="1"/>
      <c r="AE32" s="1"/>
      <c r="AF32" s="75"/>
      <c r="AG32" s="139" t="s">
        <v>31</v>
      </c>
      <c r="AH32" s="138"/>
      <c r="AI32" s="73"/>
      <c r="AJ32" s="74"/>
      <c r="AK32" s="139" t="s">
        <v>31</v>
      </c>
      <c r="AL32" s="138"/>
      <c r="AM32" s="73"/>
      <c r="AN32" s="1"/>
      <c r="AO32" s="1"/>
      <c r="AP32" s="75"/>
      <c r="AQ32" s="139" t="s">
        <v>31</v>
      </c>
      <c r="AR32" s="138"/>
      <c r="AS32" s="73"/>
      <c r="AT32" s="74"/>
      <c r="AU32" s="75"/>
      <c r="AV32" s="137" t="s">
        <v>31</v>
      </c>
      <c r="AW32" s="138"/>
      <c r="AX32" s="72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</row>
    <row r="33" spans="1:70" ht="15.75" customHeight="1">
      <c r="A33" s="43"/>
      <c r="B33" s="76"/>
      <c r="C33" s="77" t="s">
        <v>32</v>
      </c>
      <c r="D33" s="78" t="s">
        <v>33</v>
      </c>
      <c r="E33" s="79"/>
      <c r="F33" s="80" t="s">
        <v>32</v>
      </c>
      <c r="G33" s="78" t="s">
        <v>34</v>
      </c>
      <c r="H33" s="78" t="s">
        <v>33</v>
      </c>
      <c r="I33" s="81"/>
      <c r="J33" s="75"/>
      <c r="K33" s="78" t="s">
        <v>34</v>
      </c>
      <c r="L33" s="78" t="s">
        <v>33</v>
      </c>
      <c r="M33" s="1"/>
      <c r="N33" s="75"/>
      <c r="O33" s="80" t="s">
        <v>32</v>
      </c>
      <c r="P33" s="78" t="s">
        <v>34</v>
      </c>
      <c r="Q33" s="78" t="s">
        <v>33</v>
      </c>
      <c r="R33" s="81"/>
      <c r="S33" s="80" t="s">
        <v>32</v>
      </c>
      <c r="T33" s="78" t="s">
        <v>34</v>
      </c>
      <c r="U33" s="78" t="s">
        <v>33</v>
      </c>
      <c r="V33" s="1"/>
      <c r="W33" s="80" t="s">
        <v>32</v>
      </c>
      <c r="X33" s="78" t="s">
        <v>34</v>
      </c>
      <c r="Y33" s="78" t="s">
        <v>33</v>
      </c>
      <c r="Z33" s="1"/>
      <c r="AA33" s="80" t="s">
        <v>32</v>
      </c>
      <c r="AB33" s="78" t="s">
        <v>34</v>
      </c>
      <c r="AC33" s="78" t="s">
        <v>33</v>
      </c>
      <c r="AD33" s="1"/>
      <c r="AE33" s="1"/>
      <c r="AF33" s="75"/>
      <c r="AG33" s="80" t="s">
        <v>32</v>
      </c>
      <c r="AH33" s="78" t="s">
        <v>34</v>
      </c>
      <c r="AI33" s="78" t="s">
        <v>33</v>
      </c>
      <c r="AJ33" s="81"/>
      <c r="AK33" s="80" t="s">
        <v>32</v>
      </c>
      <c r="AL33" s="78" t="s">
        <v>34</v>
      </c>
      <c r="AM33" s="78" t="s">
        <v>33</v>
      </c>
      <c r="AN33" s="1"/>
      <c r="AO33" s="1"/>
      <c r="AP33" s="75"/>
      <c r="AQ33" s="80" t="s">
        <v>32</v>
      </c>
      <c r="AR33" s="78" t="s">
        <v>34</v>
      </c>
      <c r="AS33" s="78" t="s">
        <v>33</v>
      </c>
      <c r="AT33" s="81"/>
      <c r="AU33" s="75"/>
      <c r="AV33" s="77" t="s">
        <v>32</v>
      </c>
      <c r="AW33" s="78" t="s">
        <v>33</v>
      </c>
      <c r="AX33" s="79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</row>
    <row r="34" spans="1:70" ht="21" customHeight="1">
      <c r="A34" s="46"/>
      <c r="B34" s="106" t="s">
        <v>56</v>
      </c>
      <c r="C34" s="140" t="s">
        <v>35</v>
      </c>
      <c r="D34" s="143">
        <v>3937501.08</v>
      </c>
      <c r="E34" s="107"/>
      <c r="F34" s="144" t="s">
        <v>57</v>
      </c>
      <c r="G34" s="143"/>
      <c r="H34" s="143"/>
      <c r="I34" s="107"/>
      <c r="J34" s="108"/>
      <c r="K34" s="109"/>
      <c r="L34" s="109">
        <v>286503.86999999994</v>
      </c>
      <c r="M34" s="46"/>
      <c r="N34" s="108"/>
      <c r="O34" s="147" t="s">
        <v>57</v>
      </c>
      <c r="P34" s="109"/>
      <c r="Q34" s="109"/>
      <c r="R34" s="107"/>
      <c r="S34" s="144" t="s">
        <v>59</v>
      </c>
      <c r="T34" s="109"/>
      <c r="U34" s="109"/>
      <c r="V34" s="46"/>
      <c r="W34" s="147" t="s">
        <v>59</v>
      </c>
      <c r="X34" s="109"/>
      <c r="Y34" s="109" t="e">
        <f>X34+T34+P34+#REF!</f>
        <v>#REF!</v>
      </c>
      <c r="Z34" s="46"/>
      <c r="AA34" s="147" t="s">
        <v>58</v>
      </c>
      <c r="AB34" s="109">
        <v>203.44000000000233</v>
      </c>
      <c r="AC34" s="109" t="e">
        <f>AB34+#REF!</f>
        <v>#REF!</v>
      </c>
      <c r="AD34" s="46"/>
      <c r="AE34" s="46"/>
      <c r="AF34" s="108"/>
      <c r="AG34" s="147" t="s">
        <v>59</v>
      </c>
      <c r="AH34" s="109"/>
      <c r="AI34" s="109" t="e">
        <f t="shared" ref="AI34:AI45" si="0">AH34+Y34</f>
        <v>#REF!</v>
      </c>
      <c r="AJ34" s="107"/>
      <c r="AK34" s="147" t="s">
        <v>58</v>
      </c>
      <c r="AL34" s="109">
        <v>360.18000000005122</v>
      </c>
      <c r="AM34" s="109" t="e">
        <f t="shared" ref="AM34:AM45" si="1">AL34+AC34</f>
        <v>#REF!</v>
      </c>
      <c r="AN34" s="46"/>
      <c r="AO34" s="46"/>
      <c r="AP34" s="108"/>
      <c r="AQ34" s="147" t="s">
        <v>60</v>
      </c>
      <c r="AR34" s="109"/>
      <c r="AS34" s="109">
        <v>288741.57</v>
      </c>
      <c r="AT34" s="107"/>
      <c r="AU34" s="108"/>
      <c r="AV34" s="140" t="s">
        <v>35</v>
      </c>
      <c r="AW34" s="143">
        <v>3937501.08</v>
      </c>
      <c r="AX34" s="107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</row>
    <row r="35" spans="1:70" ht="21" customHeight="1">
      <c r="A35" s="46"/>
      <c r="B35" s="106" t="s">
        <v>61</v>
      </c>
      <c r="C35" s="141"/>
      <c r="D35" s="141"/>
      <c r="E35" s="107"/>
      <c r="F35" s="145"/>
      <c r="G35" s="141"/>
      <c r="H35" s="141"/>
      <c r="I35" s="107"/>
      <c r="J35" s="108"/>
      <c r="K35" s="109"/>
      <c r="L35" s="109">
        <v>286503.86999999994</v>
      </c>
      <c r="M35" s="46"/>
      <c r="N35" s="108"/>
      <c r="O35" s="145"/>
      <c r="P35" s="109"/>
      <c r="Q35" s="109"/>
      <c r="R35" s="107"/>
      <c r="S35" s="145"/>
      <c r="T35" s="109"/>
      <c r="U35" s="109"/>
      <c r="V35" s="46"/>
      <c r="W35" s="145"/>
      <c r="X35" s="109"/>
      <c r="Y35" s="109" t="e">
        <f>X35+T35+P35+#REF!</f>
        <v>#REF!</v>
      </c>
      <c r="Z35" s="46"/>
      <c r="AA35" s="145"/>
      <c r="AB35" s="109">
        <v>203.44000000000233</v>
      </c>
      <c r="AC35" s="109" t="e">
        <f>AB35+#REF!</f>
        <v>#REF!</v>
      </c>
      <c r="AD35" s="46"/>
      <c r="AE35" s="46"/>
      <c r="AF35" s="108"/>
      <c r="AG35" s="145"/>
      <c r="AH35" s="109"/>
      <c r="AI35" s="109" t="e">
        <f t="shared" si="0"/>
        <v>#REF!</v>
      </c>
      <c r="AJ35" s="107"/>
      <c r="AK35" s="145"/>
      <c r="AL35" s="109">
        <v>360.18000000005122</v>
      </c>
      <c r="AM35" s="109" t="e">
        <f t="shared" si="1"/>
        <v>#REF!</v>
      </c>
      <c r="AN35" s="46"/>
      <c r="AO35" s="46"/>
      <c r="AP35" s="108"/>
      <c r="AQ35" s="145"/>
      <c r="AR35" s="109"/>
      <c r="AS35" s="109">
        <v>288741.57</v>
      </c>
      <c r="AT35" s="107"/>
      <c r="AU35" s="108"/>
      <c r="AV35" s="141"/>
      <c r="AW35" s="141"/>
      <c r="AX35" s="107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</row>
    <row r="36" spans="1:70" ht="21" customHeight="1">
      <c r="A36" s="46"/>
      <c r="B36" s="106" t="s">
        <v>62</v>
      </c>
      <c r="C36" s="141"/>
      <c r="D36" s="141"/>
      <c r="E36" s="107"/>
      <c r="F36" s="145"/>
      <c r="G36" s="141"/>
      <c r="H36" s="141"/>
      <c r="I36" s="107"/>
      <c r="J36" s="108"/>
      <c r="K36" s="109"/>
      <c r="L36" s="109">
        <v>286503.87</v>
      </c>
      <c r="M36" s="46"/>
      <c r="N36" s="108"/>
      <c r="O36" s="145"/>
      <c r="P36" s="109"/>
      <c r="Q36" s="109"/>
      <c r="R36" s="107"/>
      <c r="S36" s="145"/>
      <c r="T36" s="109"/>
      <c r="U36" s="109"/>
      <c r="V36" s="46"/>
      <c r="W36" s="145"/>
      <c r="X36" s="109"/>
      <c r="Y36" s="109" t="e">
        <f>X36+T36+P36+#REF!</f>
        <v>#REF!</v>
      </c>
      <c r="Z36" s="46"/>
      <c r="AA36" s="145"/>
      <c r="AB36" s="109">
        <v>203.44000000000199</v>
      </c>
      <c r="AC36" s="109" t="e">
        <f>AB36+#REF!</f>
        <v>#REF!</v>
      </c>
      <c r="AD36" s="46"/>
      <c r="AE36" s="46"/>
      <c r="AF36" s="108"/>
      <c r="AG36" s="145"/>
      <c r="AH36" s="109"/>
      <c r="AI36" s="109" t="e">
        <f t="shared" si="0"/>
        <v>#REF!</v>
      </c>
      <c r="AJ36" s="107"/>
      <c r="AK36" s="145"/>
      <c r="AL36" s="109">
        <v>360.180000000051</v>
      </c>
      <c r="AM36" s="109" t="e">
        <f t="shared" si="1"/>
        <v>#REF!</v>
      </c>
      <c r="AN36" s="46"/>
      <c r="AO36" s="46"/>
      <c r="AP36" s="108"/>
      <c r="AQ36" s="145"/>
      <c r="AR36" s="109"/>
      <c r="AS36" s="109">
        <v>288741.57</v>
      </c>
      <c r="AT36" s="107"/>
      <c r="AU36" s="108"/>
      <c r="AV36" s="141"/>
      <c r="AW36" s="141"/>
      <c r="AX36" s="107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</row>
    <row r="37" spans="1:70" ht="21" customHeight="1">
      <c r="A37" s="46"/>
      <c r="B37" s="106" t="s">
        <v>63</v>
      </c>
      <c r="C37" s="141"/>
      <c r="D37" s="141"/>
      <c r="E37" s="107"/>
      <c r="F37" s="145"/>
      <c r="G37" s="141"/>
      <c r="H37" s="141"/>
      <c r="I37" s="107"/>
      <c r="J37" s="108"/>
      <c r="K37" s="109"/>
      <c r="L37" s="109">
        <v>286503.87</v>
      </c>
      <c r="M37" s="46"/>
      <c r="N37" s="108"/>
      <c r="O37" s="145"/>
      <c r="P37" s="109">
        <v>218.6699999999837</v>
      </c>
      <c r="Q37" s="109"/>
      <c r="R37" s="107"/>
      <c r="S37" s="145"/>
      <c r="T37" s="109"/>
      <c r="U37" s="109"/>
      <c r="V37" s="46"/>
      <c r="W37" s="145"/>
      <c r="X37" s="109"/>
      <c r="Y37" s="109" t="e">
        <f>X37+T37+P37+#REF!</f>
        <v>#REF!</v>
      </c>
      <c r="Z37" s="46"/>
      <c r="AA37" s="145"/>
      <c r="AB37" s="109">
        <v>203.44000000000199</v>
      </c>
      <c r="AC37" s="109" t="e">
        <f>AB37+#REF!</f>
        <v>#REF!</v>
      </c>
      <c r="AD37" s="46"/>
      <c r="AE37" s="46"/>
      <c r="AF37" s="108"/>
      <c r="AG37" s="145"/>
      <c r="AH37" s="109"/>
      <c r="AI37" s="109" t="e">
        <f t="shared" si="0"/>
        <v>#REF!</v>
      </c>
      <c r="AJ37" s="107"/>
      <c r="AK37" s="145"/>
      <c r="AL37" s="109">
        <v>360.180000000051</v>
      </c>
      <c r="AM37" s="109" t="e">
        <f t="shared" si="1"/>
        <v>#REF!</v>
      </c>
      <c r="AN37" s="46"/>
      <c r="AO37" s="46"/>
      <c r="AP37" s="108"/>
      <c r="AQ37" s="145"/>
      <c r="AR37" s="109"/>
      <c r="AS37" s="109">
        <v>288741.57</v>
      </c>
      <c r="AT37" s="107"/>
      <c r="AU37" s="108"/>
      <c r="AV37" s="141"/>
      <c r="AW37" s="141"/>
      <c r="AX37" s="107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</row>
    <row r="38" spans="1:70" ht="21" customHeight="1">
      <c r="A38" s="46"/>
      <c r="B38" s="106" t="s">
        <v>64</v>
      </c>
      <c r="C38" s="141"/>
      <c r="D38" s="141"/>
      <c r="E38" s="107"/>
      <c r="F38" s="145"/>
      <c r="G38" s="141"/>
      <c r="H38" s="141"/>
      <c r="I38" s="107"/>
      <c r="J38" s="108"/>
      <c r="K38" s="109"/>
      <c r="L38" s="109">
        <v>286503.87</v>
      </c>
      <c r="M38" s="46"/>
      <c r="N38" s="108"/>
      <c r="O38" s="145"/>
      <c r="P38" s="109" t="e">
        <f>Q31/30*19</f>
        <v>#REF!</v>
      </c>
      <c r="Q38" s="109"/>
      <c r="R38" s="107"/>
      <c r="S38" s="145"/>
      <c r="T38" s="109" t="e">
        <f>U31/30*12</f>
        <v>#REF!</v>
      </c>
      <c r="U38" s="109"/>
      <c r="V38" s="46"/>
      <c r="W38" s="145"/>
      <c r="X38" s="109"/>
      <c r="Y38" s="109" t="e">
        <f>X38+T38+P38+#REF!</f>
        <v>#REF!</v>
      </c>
      <c r="Z38" s="46"/>
      <c r="AA38" s="145"/>
      <c r="AB38" s="109">
        <v>203.44000000000199</v>
      </c>
      <c r="AC38" s="109" t="e">
        <f>AB38+#REF!</f>
        <v>#REF!</v>
      </c>
      <c r="AD38" s="46"/>
      <c r="AE38" s="46"/>
      <c r="AF38" s="108"/>
      <c r="AG38" s="145"/>
      <c r="AH38" s="109"/>
      <c r="AI38" s="109" t="e">
        <f t="shared" si="0"/>
        <v>#REF!</v>
      </c>
      <c r="AJ38" s="107"/>
      <c r="AK38" s="145"/>
      <c r="AL38" s="109">
        <v>360.180000000051</v>
      </c>
      <c r="AM38" s="109" t="e">
        <f t="shared" si="1"/>
        <v>#REF!</v>
      </c>
      <c r="AN38" s="46"/>
      <c r="AO38" s="46"/>
      <c r="AP38" s="108"/>
      <c r="AQ38" s="145"/>
      <c r="AR38" s="109"/>
      <c r="AS38" s="109">
        <v>288741.57</v>
      </c>
      <c r="AT38" s="107"/>
      <c r="AU38" s="108"/>
      <c r="AV38" s="141"/>
      <c r="AW38" s="141"/>
      <c r="AX38" s="107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</row>
    <row r="39" spans="1:70" ht="21" customHeight="1">
      <c r="A39" s="46"/>
      <c r="B39" s="106" t="s">
        <v>65</v>
      </c>
      <c r="C39" s="141"/>
      <c r="D39" s="141"/>
      <c r="E39" s="107"/>
      <c r="F39" s="145"/>
      <c r="G39" s="141"/>
      <c r="H39" s="141"/>
      <c r="I39" s="107"/>
      <c r="J39" s="108"/>
      <c r="K39" s="109"/>
      <c r="L39" s="109">
        <v>286503.87</v>
      </c>
      <c r="M39" s="46"/>
      <c r="N39" s="108"/>
      <c r="O39" s="145"/>
      <c r="P39" s="109"/>
      <c r="Q39" s="109"/>
      <c r="R39" s="107"/>
      <c r="S39" s="145"/>
      <c r="T39" s="109"/>
      <c r="U39" s="109"/>
      <c r="V39" s="46"/>
      <c r="W39" s="145"/>
      <c r="X39" s="109">
        <v>203.44000000000233</v>
      </c>
      <c r="Y39" s="109" t="e">
        <f>X39+T39+P39+#REF!</f>
        <v>#REF!</v>
      </c>
      <c r="Z39" s="46"/>
      <c r="AA39" s="145"/>
      <c r="AB39" s="109">
        <v>203.44000000000199</v>
      </c>
      <c r="AC39" s="109" t="e">
        <f>AB39+#REF!</f>
        <v>#REF!</v>
      </c>
      <c r="AD39" s="46"/>
      <c r="AE39" s="46"/>
      <c r="AF39" s="108"/>
      <c r="AG39" s="145"/>
      <c r="AH39" s="109">
        <v>360.18000000005122</v>
      </c>
      <c r="AI39" s="109" t="e">
        <f t="shared" si="0"/>
        <v>#REF!</v>
      </c>
      <c r="AJ39" s="107"/>
      <c r="AK39" s="145"/>
      <c r="AL39" s="109">
        <v>360.180000000051</v>
      </c>
      <c r="AM39" s="109" t="e">
        <f t="shared" si="1"/>
        <v>#REF!</v>
      </c>
      <c r="AN39" s="46"/>
      <c r="AO39" s="46"/>
      <c r="AP39" s="108"/>
      <c r="AQ39" s="145"/>
      <c r="AR39" s="109"/>
      <c r="AS39" s="109">
        <v>288741.57</v>
      </c>
      <c r="AT39" s="107"/>
      <c r="AU39" s="108"/>
      <c r="AV39" s="141"/>
      <c r="AW39" s="141"/>
      <c r="AX39" s="107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</row>
    <row r="40" spans="1:70" ht="21" customHeight="1">
      <c r="A40" s="46"/>
      <c r="B40" s="106" t="s">
        <v>66</v>
      </c>
      <c r="C40" s="141"/>
      <c r="D40" s="141"/>
      <c r="E40" s="107"/>
      <c r="F40" s="145"/>
      <c r="G40" s="141"/>
      <c r="H40" s="141"/>
      <c r="I40" s="107"/>
      <c r="J40" s="108"/>
      <c r="K40" s="109"/>
      <c r="L40" s="109">
        <v>286503.87</v>
      </c>
      <c r="M40" s="46"/>
      <c r="N40" s="108"/>
      <c r="O40" s="145"/>
      <c r="P40" s="109"/>
      <c r="Q40" s="109"/>
      <c r="R40" s="107"/>
      <c r="S40" s="145"/>
      <c r="T40" s="109"/>
      <c r="U40" s="109"/>
      <c r="V40" s="46"/>
      <c r="W40" s="145"/>
      <c r="X40" s="109">
        <v>203.44000000000233</v>
      </c>
      <c r="Y40" s="109" t="e">
        <f>X40+T40+P40+#REF!</f>
        <v>#REF!</v>
      </c>
      <c r="Z40" s="46"/>
      <c r="AA40" s="145"/>
      <c r="AB40" s="109">
        <v>203.44000000000199</v>
      </c>
      <c r="AC40" s="109" t="e">
        <f>AB40+#REF!</f>
        <v>#REF!</v>
      </c>
      <c r="AD40" s="46"/>
      <c r="AE40" s="46"/>
      <c r="AF40" s="108"/>
      <c r="AG40" s="145"/>
      <c r="AH40" s="109">
        <v>360.18000000005122</v>
      </c>
      <c r="AI40" s="109" t="e">
        <f t="shared" si="0"/>
        <v>#REF!</v>
      </c>
      <c r="AJ40" s="107"/>
      <c r="AK40" s="145"/>
      <c r="AL40" s="109">
        <v>360.180000000051</v>
      </c>
      <c r="AM40" s="109" t="e">
        <f t="shared" si="1"/>
        <v>#REF!</v>
      </c>
      <c r="AN40" s="46"/>
      <c r="AO40" s="46"/>
      <c r="AP40" s="108"/>
      <c r="AQ40" s="145"/>
      <c r="AR40" s="109"/>
      <c r="AS40" s="109">
        <v>288741.57</v>
      </c>
      <c r="AT40" s="107"/>
      <c r="AU40" s="108"/>
      <c r="AV40" s="141"/>
      <c r="AW40" s="141"/>
      <c r="AX40" s="107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</row>
    <row r="41" spans="1:70" ht="21" customHeight="1">
      <c r="A41" s="46"/>
      <c r="B41" s="106" t="s">
        <v>67</v>
      </c>
      <c r="C41" s="141"/>
      <c r="D41" s="141"/>
      <c r="E41" s="107"/>
      <c r="F41" s="145"/>
      <c r="G41" s="141"/>
      <c r="H41" s="141"/>
      <c r="I41" s="107"/>
      <c r="J41" s="108"/>
      <c r="K41" s="109"/>
      <c r="L41" s="109">
        <v>286503.87</v>
      </c>
      <c r="M41" s="46"/>
      <c r="N41" s="108"/>
      <c r="O41" s="145"/>
      <c r="P41" s="109"/>
      <c r="Q41" s="109"/>
      <c r="R41" s="107"/>
      <c r="S41" s="145"/>
      <c r="T41" s="109"/>
      <c r="U41" s="109"/>
      <c r="V41" s="46"/>
      <c r="W41" s="145"/>
      <c r="X41" s="109">
        <v>203.44000000000199</v>
      </c>
      <c r="Y41" s="109" t="e">
        <f>X41+T41+P41+#REF!</f>
        <v>#REF!</v>
      </c>
      <c r="Z41" s="46"/>
      <c r="AA41" s="145"/>
      <c r="AB41" s="109">
        <v>203.44000000000199</v>
      </c>
      <c r="AC41" s="109" t="e">
        <f>AB41+#REF!</f>
        <v>#REF!</v>
      </c>
      <c r="AD41" s="46"/>
      <c r="AE41" s="46"/>
      <c r="AF41" s="108"/>
      <c r="AG41" s="145"/>
      <c r="AH41" s="109">
        <v>360.180000000051</v>
      </c>
      <c r="AI41" s="109" t="e">
        <f t="shared" si="0"/>
        <v>#REF!</v>
      </c>
      <c r="AJ41" s="107"/>
      <c r="AK41" s="145"/>
      <c r="AL41" s="109">
        <v>360.180000000051</v>
      </c>
      <c r="AM41" s="109" t="e">
        <f t="shared" si="1"/>
        <v>#REF!</v>
      </c>
      <c r="AN41" s="46"/>
      <c r="AO41" s="46"/>
      <c r="AP41" s="108"/>
      <c r="AQ41" s="145"/>
      <c r="AR41" s="109"/>
      <c r="AS41" s="109">
        <v>288741.57</v>
      </c>
      <c r="AT41" s="107"/>
      <c r="AU41" s="108"/>
      <c r="AV41" s="141"/>
      <c r="AW41" s="141"/>
      <c r="AX41" s="107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</row>
    <row r="42" spans="1:70" ht="21" customHeight="1">
      <c r="A42" s="46"/>
      <c r="B42" s="106" t="s">
        <v>68</v>
      </c>
      <c r="C42" s="141"/>
      <c r="D42" s="141"/>
      <c r="E42" s="107"/>
      <c r="F42" s="145"/>
      <c r="G42" s="141"/>
      <c r="H42" s="141"/>
      <c r="I42" s="107"/>
      <c r="J42" s="108"/>
      <c r="K42" s="109"/>
      <c r="L42" s="109">
        <v>286503.87</v>
      </c>
      <c r="M42" s="46"/>
      <c r="N42" s="108"/>
      <c r="O42" s="145"/>
      <c r="P42" s="109"/>
      <c r="Q42" s="109"/>
      <c r="R42" s="107"/>
      <c r="S42" s="145"/>
      <c r="T42" s="109"/>
      <c r="U42" s="109"/>
      <c r="V42" s="46"/>
      <c r="W42" s="145"/>
      <c r="X42" s="109">
        <v>203.44000000000199</v>
      </c>
      <c r="Y42" s="109" t="e">
        <f>X42+T42+P42+#REF!</f>
        <v>#REF!</v>
      </c>
      <c r="Z42" s="46"/>
      <c r="AA42" s="145"/>
      <c r="AB42" s="109">
        <v>203.44000000000199</v>
      </c>
      <c r="AC42" s="109" t="e">
        <f>AB42+#REF!</f>
        <v>#REF!</v>
      </c>
      <c r="AD42" s="46"/>
      <c r="AE42" s="46"/>
      <c r="AF42" s="108"/>
      <c r="AG42" s="145"/>
      <c r="AH42" s="109">
        <v>360.180000000051</v>
      </c>
      <c r="AI42" s="109" t="e">
        <f t="shared" si="0"/>
        <v>#REF!</v>
      </c>
      <c r="AJ42" s="107"/>
      <c r="AK42" s="145"/>
      <c r="AL42" s="109">
        <v>360.180000000051</v>
      </c>
      <c r="AM42" s="109" t="e">
        <f t="shared" si="1"/>
        <v>#REF!</v>
      </c>
      <c r="AN42" s="46"/>
      <c r="AO42" s="46"/>
      <c r="AP42" s="108"/>
      <c r="AQ42" s="145"/>
      <c r="AR42" s="109"/>
      <c r="AS42" s="109">
        <v>288741.57</v>
      </c>
      <c r="AT42" s="107"/>
      <c r="AU42" s="108"/>
      <c r="AV42" s="141"/>
      <c r="AW42" s="141"/>
      <c r="AX42" s="107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</row>
    <row r="43" spans="1:70" ht="21" customHeight="1">
      <c r="A43" s="46"/>
      <c r="B43" s="106" t="s">
        <v>69</v>
      </c>
      <c r="C43" s="141"/>
      <c r="D43" s="141"/>
      <c r="E43" s="107"/>
      <c r="F43" s="145"/>
      <c r="G43" s="141"/>
      <c r="H43" s="141"/>
      <c r="I43" s="107"/>
      <c r="J43" s="108"/>
      <c r="K43" s="109"/>
      <c r="L43" s="109">
        <v>286503.87</v>
      </c>
      <c r="M43" s="46"/>
      <c r="N43" s="108"/>
      <c r="O43" s="145"/>
      <c r="P43" s="109"/>
      <c r="Q43" s="109"/>
      <c r="R43" s="107"/>
      <c r="S43" s="145"/>
      <c r="T43" s="109"/>
      <c r="U43" s="109"/>
      <c r="V43" s="46"/>
      <c r="W43" s="145"/>
      <c r="X43" s="109">
        <v>203.44000000000199</v>
      </c>
      <c r="Y43" s="109" t="e">
        <f>X43+T43+P43+#REF!</f>
        <v>#REF!</v>
      </c>
      <c r="Z43" s="46"/>
      <c r="AA43" s="145"/>
      <c r="AB43" s="109">
        <v>203.44000000000199</v>
      </c>
      <c r="AC43" s="109" t="e">
        <f>AB43+#REF!</f>
        <v>#REF!</v>
      </c>
      <c r="AD43" s="46"/>
      <c r="AE43" s="46"/>
      <c r="AF43" s="108"/>
      <c r="AG43" s="145"/>
      <c r="AH43" s="109">
        <v>360.180000000051</v>
      </c>
      <c r="AI43" s="109" t="e">
        <f t="shared" si="0"/>
        <v>#REF!</v>
      </c>
      <c r="AJ43" s="107"/>
      <c r="AK43" s="145"/>
      <c r="AL43" s="109">
        <v>360.180000000051</v>
      </c>
      <c r="AM43" s="109" t="e">
        <f t="shared" si="1"/>
        <v>#REF!</v>
      </c>
      <c r="AN43" s="46"/>
      <c r="AO43" s="46"/>
      <c r="AP43" s="108"/>
      <c r="AQ43" s="145"/>
      <c r="AR43" s="109"/>
      <c r="AS43" s="109">
        <v>288741.57</v>
      </c>
      <c r="AT43" s="107"/>
      <c r="AU43" s="108"/>
      <c r="AV43" s="141"/>
      <c r="AW43" s="141"/>
      <c r="AX43" s="107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</row>
    <row r="44" spans="1:70" ht="21" customHeight="1">
      <c r="A44" s="46"/>
      <c r="B44" s="106" t="s">
        <v>70</v>
      </c>
      <c r="C44" s="141"/>
      <c r="D44" s="141"/>
      <c r="E44" s="107"/>
      <c r="F44" s="145"/>
      <c r="G44" s="141"/>
      <c r="H44" s="141"/>
      <c r="I44" s="107"/>
      <c r="J44" s="108"/>
      <c r="K44" s="109"/>
      <c r="L44" s="109">
        <v>286503.87</v>
      </c>
      <c r="M44" s="46"/>
      <c r="N44" s="108"/>
      <c r="O44" s="145"/>
      <c r="P44" s="109"/>
      <c r="Q44" s="109"/>
      <c r="R44" s="107"/>
      <c r="S44" s="145"/>
      <c r="T44" s="109"/>
      <c r="U44" s="109"/>
      <c r="V44" s="46"/>
      <c r="W44" s="145"/>
      <c r="X44" s="109">
        <v>203.44000000000199</v>
      </c>
      <c r="Y44" s="109" t="e">
        <f>X44+T44+P44+#REF!</f>
        <v>#REF!</v>
      </c>
      <c r="Z44" s="46"/>
      <c r="AA44" s="145"/>
      <c r="AB44" s="109">
        <v>203.44000000000199</v>
      </c>
      <c r="AC44" s="109" t="e">
        <f>AB44+#REF!</f>
        <v>#REF!</v>
      </c>
      <c r="AD44" s="46"/>
      <c r="AE44" s="46"/>
      <c r="AF44" s="108"/>
      <c r="AG44" s="145"/>
      <c r="AH44" s="109">
        <v>360.180000000051</v>
      </c>
      <c r="AI44" s="109" t="e">
        <f t="shared" si="0"/>
        <v>#REF!</v>
      </c>
      <c r="AJ44" s="107"/>
      <c r="AK44" s="145"/>
      <c r="AL44" s="109">
        <v>360.180000000051</v>
      </c>
      <c r="AM44" s="109" t="e">
        <f t="shared" si="1"/>
        <v>#REF!</v>
      </c>
      <c r="AN44" s="46"/>
      <c r="AO44" s="46"/>
      <c r="AP44" s="108"/>
      <c r="AQ44" s="145"/>
      <c r="AR44" s="109"/>
      <c r="AS44" s="109">
        <v>288741.57</v>
      </c>
      <c r="AT44" s="107"/>
      <c r="AU44" s="108"/>
      <c r="AV44" s="141"/>
      <c r="AW44" s="141"/>
      <c r="AX44" s="107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</row>
    <row r="45" spans="1:70" ht="21" customHeight="1">
      <c r="A45" s="46"/>
      <c r="B45" s="106" t="s">
        <v>71</v>
      </c>
      <c r="C45" s="142"/>
      <c r="D45" s="142"/>
      <c r="E45" s="107"/>
      <c r="F45" s="146"/>
      <c r="G45" s="142"/>
      <c r="H45" s="142"/>
      <c r="I45" s="107"/>
      <c r="J45" s="108"/>
      <c r="K45" s="109"/>
      <c r="L45" s="109">
        <v>286503.87</v>
      </c>
      <c r="M45" s="46"/>
      <c r="N45" s="108"/>
      <c r="O45" s="146"/>
      <c r="P45" s="109"/>
      <c r="Q45" s="109"/>
      <c r="R45" s="107"/>
      <c r="S45" s="146"/>
      <c r="T45" s="109"/>
      <c r="U45" s="109"/>
      <c r="V45" s="46"/>
      <c r="W45" s="146"/>
      <c r="X45" s="109">
        <v>203.44000000000199</v>
      </c>
      <c r="Y45" s="109" t="e">
        <f>X45+T45+P45+#REF!</f>
        <v>#REF!</v>
      </c>
      <c r="Z45" s="46"/>
      <c r="AA45" s="146"/>
      <c r="AB45" s="109">
        <v>203.44000000000199</v>
      </c>
      <c r="AC45" s="109" t="e">
        <f>AB45+#REF!</f>
        <v>#REF!</v>
      </c>
      <c r="AD45" s="46"/>
      <c r="AE45" s="46"/>
      <c r="AF45" s="108"/>
      <c r="AG45" s="146"/>
      <c r="AH45" s="109">
        <v>360.180000000051</v>
      </c>
      <c r="AI45" s="109" t="e">
        <f t="shared" si="0"/>
        <v>#REF!</v>
      </c>
      <c r="AJ45" s="107"/>
      <c r="AK45" s="146"/>
      <c r="AL45" s="109">
        <v>360.180000000051</v>
      </c>
      <c r="AM45" s="109" t="e">
        <f t="shared" si="1"/>
        <v>#REF!</v>
      </c>
      <c r="AN45" s="46"/>
      <c r="AO45" s="46"/>
      <c r="AP45" s="108"/>
      <c r="AQ45" s="146"/>
      <c r="AR45" s="109"/>
      <c r="AS45" s="109">
        <v>288741.57</v>
      </c>
      <c r="AT45" s="107"/>
      <c r="AU45" s="108"/>
      <c r="AV45" s="142"/>
      <c r="AW45" s="142"/>
      <c r="AX45" s="107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</row>
    <row r="46" spans="1:70" ht="15" customHeight="1">
      <c r="A46" s="46"/>
      <c r="B46" s="64"/>
      <c r="C46" s="46"/>
      <c r="D46" s="110">
        <f>SUM(D34:D45)</f>
        <v>3937501.08</v>
      </c>
      <c r="E46" s="107"/>
      <c r="F46" s="111"/>
      <c r="G46" s="46">
        <f t="shared" ref="G46:H46" si="2">SUM(G34:G45)</f>
        <v>0</v>
      </c>
      <c r="H46" s="110">
        <f t="shared" si="2"/>
        <v>0</v>
      </c>
      <c r="I46" s="107"/>
      <c r="J46" s="108"/>
      <c r="K46" s="46">
        <f t="shared" ref="K46:L46" si="3">SUM(K34:K45)</f>
        <v>0</v>
      </c>
      <c r="L46" s="110">
        <f t="shared" si="3"/>
        <v>3438046.4400000009</v>
      </c>
      <c r="M46" s="46"/>
      <c r="N46" s="108"/>
      <c r="O46" s="111"/>
      <c r="P46" s="46" t="e">
        <f t="shared" ref="P46:Q46" si="4">SUM(P34:P45)</f>
        <v>#REF!</v>
      </c>
      <c r="Q46" s="46">
        <f t="shared" si="4"/>
        <v>0</v>
      </c>
      <c r="R46" s="107"/>
      <c r="S46" s="111"/>
      <c r="T46" s="46" t="e">
        <f t="shared" ref="T46:U46" si="5">SUM(T34:T45)</f>
        <v>#REF!</v>
      </c>
      <c r="U46" s="46">
        <f t="shared" si="5"/>
        <v>0</v>
      </c>
      <c r="V46" s="46"/>
      <c r="W46" s="111"/>
      <c r="X46" s="46">
        <f t="shared" ref="X46:Y46" si="6">SUM(X34:X45)</f>
        <v>1424.0800000000145</v>
      </c>
      <c r="Y46" s="110" t="e">
        <f t="shared" si="6"/>
        <v>#REF!</v>
      </c>
      <c r="Z46" s="46"/>
      <c r="AA46" s="111"/>
      <c r="AB46" s="46">
        <f t="shared" ref="AB46:AC46" si="7">SUM(AB34:AB45)</f>
        <v>2441.2800000000238</v>
      </c>
      <c r="AC46" s="110" t="e">
        <f t="shared" si="7"/>
        <v>#REF!</v>
      </c>
      <c r="AD46" s="46"/>
      <c r="AE46" s="46"/>
      <c r="AF46" s="108"/>
      <c r="AG46" s="111"/>
      <c r="AH46" s="46">
        <f t="shared" ref="AH46:AI46" si="8">SUM(AH34:AH45)</f>
        <v>2521.2600000003576</v>
      </c>
      <c r="AI46" s="110" t="e">
        <f t="shared" si="8"/>
        <v>#REF!</v>
      </c>
      <c r="AJ46" s="107"/>
      <c r="AK46" s="111"/>
      <c r="AL46" s="46">
        <f t="shared" ref="AL46:AM46" si="9">SUM(AL34:AL45)</f>
        <v>4322.1600000006138</v>
      </c>
      <c r="AM46" s="110" t="e">
        <f t="shared" si="9"/>
        <v>#REF!</v>
      </c>
      <c r="AN46" s="46"/>
      <c r="AO46" s="46"/>
      <c r="AP46" s="108"/>
      <c r="AQ46" s="111"/>
      <c r="AR46" s="46">
        <f t="shared" ref="AR46:AS46" si="10">SUM(AR34:AR45)</f>
        <v>0</v>
      </c>
      <c r="AS46" s="110">
        <f t="shared" si="10"/>
        <v>3464898.8399999994</v>
      </c>
      <c r="AT46" s="107"/>
      <c r="AU46" s="108"/>
      <c r="AV46" s="46"/>
      <c r="AW46" s="110">
        <f>SUM(AW34:AW45)</f>
        <v>3937501.08</v>
      </c>
      <c r="AX46" s="107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</row>
    <row r="47" spans="1:70" ht="15.75" customHeight="1" thickBot="1">
      <c r="A47" s="1"/>
      <c r="B47" s="58"/>
      <c r="C47" s="1"/>
      <c r="D47" s="1"/>
      <c r="E47" s="72"/>
      <c r="F47" s="87"/>
      <c r="G47" s="1"/>
      <c r="H47" s="1"/>
      <c r="I47" s="72"/>
      <c r="J47" s="75"/>
      <c r="K47" s="1"/>
      <c r="L47" s="1"/>
      <c r="M47" s="1"/>
      <c r="N47" s="75"/>
      <c r="O47" s="87"/>
      <c r="P47" s="1"/>
      <c r="Q47" s="1"/>
      <c r="R47" s="72"/>
      <c r="S47" s="87"/>
      <c r="T47" s="1"/>
      <c r="U47" s="1"/>
      <c r="V47" s="1"/>
      <c r="W47" s="87"/>
      <c r="X47" s="1"/>
      <c r="Y47" s="1"/>
      <c r="Z47" s="1"/>
      <c r="AA47" s="87"/>
      <c r="AB47" s="1"/>
      <c r="AC47" s="1"/>
      <c r="AD47" s="1"/>
      <c r="AE47" s="1"/>
      <c r="AF47" s="75"/>
      <c r="AG47" s="87"/>
      <c r="AH47" s="1"/>
      <c r="AI47" s="1"/>
      <c r="AJ47" s="72"/>
      <c r="AK47" s="87"/>
      <c r="AL47" s="1"/>
      <c r="AM47" s="1"/>
      <c r="AN47" s="1"/>
      <c r="AO47" s="1"/>
      <c r="AP47" s="75"/>
      <c r="AQ47" s="87"/>
      <c r="AR47" s="1"/>
      <c r="AS47" s="1"/>
      <c r="AT47" s="72"/>
      <c r="AU47" s="75"/>
      <c r="AV47" s="1"/>
      <c r="AW47" s="1"/>
      <c r="AX47" s="72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</row>
    <row r="48" spans="1:70" ht="15.75" customHeight="1" thickTop="1" thickBot="1">
      <c r="A48" s="1"/>
      <c r="B48" s="58"/>
      <c r="C48" s="1"/>
      <c r="D48" s="1"/>
      <c r="E48" s="72"/>
      <c r="F48" s="88"/>
      <c r="G48" s="89" t="s">
        <v>36</v>
      </c>
      <c r="H48" s="1"/>
      <c r="I48" s="72"/>
      <c r="J48" s="75"/>
      <c r="K48" s="89" t="s">
        <v>36</v>
      </c>
      <c r="L48" s="1"/>
      <c r="M48" s="1"/>
      <c r="N48" s="75"/>
      <c r="O48" s="88"/>
      <c r="P48" s="89" t="s">
        <v>36</v>
      </c>
      <c r="Q48" s="1"/>
      <c r="R48" s="72"/>
      <c r="S48" s="88">
        <v>43465</v>
      </c>
      <c r="T48" s="89" t="s">
        <v>36</v>
      </c>
      <c r="U48" s="1"/>
      <c r="V48" s="1"/>
      <c r="W48" s="88"/>
      <c r="X48" s="89" t="s">
        <v>36</v>
      </c>
      <c r="Y48" s="1"/>
      <c r="Z48" s="1"/>
      <c r="AA48" s="88"/>
      <c r="AB48" s="89" t="s">
        <v>36</v>
      </c>
      <c r="AC48" s="1"/>
      <c r="AD48" s="1"/>
      <c r="AE48" s="1"/>
      <c r="AF48" s="75"/>
      <c r="AG48" s="88"/>
      <c r="AH48" s="89" t="s">
        <v>36</v>
      </c>
      <c r="AI48" s="1"/>
      <c r="AJ48" s="72"/>
      <c r="AK48" s="88"/>
      <c r="AL48" s="89" t="s">
        <v>36</v>
      </c>
      <c r="AM48" s="1"/>
      <c r="AN48" s="1"/>
      <c r="AO48" s="1"/>
      <c r="AP48" s="75"/>
      <c r="AQ48" s="88"/>
      <c r="AR48" s="89" t="s">
        <v>36</v>
      </c>
      <c r="AS48" s="1"/>
      <c r="AT48" s="72"/>
      <c r="AU48" s="75"/>
      <c r="AV48" s="1"/>
      <c r="AW48" s="1"/>
      <c r="AX48" s="72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</row>
    <row r="49" spans="1:70" ht="15.75" customHeight="1" thickTop="1" thickBot="1">
      <c r="A49" s="1"/>
      <c r="B49" s="58"/>
      <c r="C49" s="1"/>
      <c r="D49" s="1"/>
      <c r="E49" s="72"/>
      <c r="F49" s="90"/>
      <c r="G49" s="91" t="s">
        <v>37</v>
      </c>
      <c r="H49" s="1"/>
      <c r="I49" s="72"/>
      <c r="J49" s="75"/>
      <c r="K49" s="91" t="s">
        <v>37</v>
      </c>
      <c r="L49" s="1"/>
      <c r="M49" s="1"/>
      <c r="N49" s="75"/>
      <c r="O49" s="90"/>
      <c r="P49" s="91" t="s">
        <v>37</v>
      </c>
      <c r="Q49" s="1"/>
      <c r="R49" s="72"/>
      <c r="S49" s="90">
        <v>43453</v>
      </c>
      <c r="T49" s="91" t="s">
        <v>37</v>
      </c>
      <c r="U49" s="1"/>
      <c r="V49" s="1"/>
      <c r="W49" s="90"/>
      <c r="X49" s="91" t="s">
        <v>37</v>
      </c>
      <c r="Y49" s="1"/>
      <c r="Z49" s="1"/>
      <c r="AA49" s="90"/>
      <c r="AB49" s="91" t="s">
        <v>37</v>
      </c>
      <c r="AC49" s="1"/>
      <c r="AD49" s="1"/>
      <c r="AE49" s="1"/>
      <c r="AF49" s="75"/>
      <c r="AG49" s="90"/>
      <c r="AH49" s="91" t="s">
        <v>37</v>
      </c>
      <c r="AI49" s="1"/>
      <c r="AJ49" s="72"/>
      <c r="AK49" s="90"/>
      <c r="AL49" s="91" t="s">
        <v>37</v>
      </c>
      <c r="AM49" s="1"/>
      <c r="AN49" s="1"/>
      <c r="AO49" s="1"/>
      <c r="AP49" s="75"/>
      <c r="AQ49" s="90"/>
      <c r="AR49" s="91" t="s">
        <v>37</v>
      </c>
      <c r="AS49" s="1"/>
      <c r="AT49" s="72"/>
      <c r="AU49" s="75"/>
      <c r="AV49" s="1"/>
      <c r="AW49" s="1"/>
      <c r="AX49" s="72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</row>
    <row r="50" spans="1:70" ht="15.75" customHeight="1" thickTop="1">
      <c r="A50" s="1"/>
      <c r="B50" s="58"/>
      <c r="C50" s="1"/>
      <c r="D50" s="92"/>
      <c r="E50" s="72"/>
      <c r="F50" s="93">
        <f>F48-F49</f>
        <v>0</v>
      </c>
      <c r="G50" s="94" t="s">
        <v>34</v>
      </c>
      <c r="H50" s="1"/>
      <c r="I50" s="72"/>
      <c r="J50" s="75"/>
      <c r="K50" s="94" t="s">
        <v>34</v>
      </c>
      <c r="L50" s="1"/>
      <c r="M50" s="1"/>
      <c r="N50" s="75"/>
      <c r="O50" s="93">
        <f>O48-O49</f>
        <v>0</v>
      </c>
      <c r="P50" s="94" t="s">
        <v>34</v>
      </c>
      <c r="Q50" s="1"/>
      <c r="R50" s="72"/>
      <c r="S50" s="93">
        <f>S48-S49</f>
        <v>12</v>
      </c>
      <c r="T50" s="94" t="s">
        <v>34</v>
      </c>
      <c r="U50" s="1"/>
      <c r="V50" s="1"/>
      <c r="W50" s="93">
        <f>W48-W49</f>
        <v>0</v>
      </c>
      <c r="X50" s="94" t="s">
        <v>34</v>
      </c>
      <c r="Y50" s="1"/>
      <c r="Z50" s="1"/>
      <c r="AA50" s="93">
        <f>AA48-AA49</f>
        <v>0</v>
      </c>
      <c r="AB50" s="94" t="s">
        <v>34</v>
      </c>
      <c r="AC50" s="1"/>
      <c r="AD50" s="1"/>
      <c r="AE50" s="1"/>
      <c r="AF50" s="75"/>
      <c r="AG50" s="93">
        <f>AG48-AG49</f>
        <v>0</v>
      </c>
      <c r="AH50" s="94" t="s">
        <v>34</v>
      </c>
      <c r="AI50" s="1"/>
      <c r="AJ50" s="72"/>
      <c r="AK50" s="93">
        <f>AK48-AK49</f>
        <v>0</v>
      </c>
      <c r="AL50" s="94" t="s">
        <v>34</v>
      </c>
      <c r="AM50" s="1"/>
      <c r="AN50" s="1"/>
      <c r="AO50" s="1"/>
      <c r="AP50" s="75"/>
      <c r="AQ50" s="93">
        <f>AQ48-AQ49</f>
        <v>0</v>
      </c>
      <c r="AR50" s="94" t="s">
        <v>34</v>
      </c>
      <c r="AS50" s="1"/>
      <c r="AT50" s="72"/>
      <c r="AU50" s="75"/>
      <c r="AV50" s="1"/>
      <c r="AW50" s="92"/>
      <c r="AX50" s="72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</row>
    <row r="51" spans="1:70" ht="15.75" customHeight="1">
      <c r="A51" s="1"/>
      <c r="B51" s="58"/>
      <c r="C51" s="1"/>
      <c r="D51" s="1"/>
      <c r="E51" s="1"/>
      <c r="F51" s="1"/>
      <c r="G51" s="91"/>
      <c r="H51" s="1"/>
      <c r="I51" s="1"/>
      <c r="J51" s="43"/>
      <c r="K51" s="91"/>
      <c r="L51" s="1"/>
      <c r="M51" s="1"/>
      <c r="N51" s="43"/>
      <c r="O51" s="1"/>
      <c r="P51" s="91"/>
      <c r="Q51" s="1"/>
      <c r="R51" s="1"/>
      <c r="S51" s="1"/>
      <c r="T51" s="91"/>
      <c r="U51" s="1"/>
      <c r="V51" s="1"/>
      <c r="W51" s="1"/>
      <c r="X51" s="91"/>
      <c r="Y51" s="1"/>
      <c r="Z51" s="1"/>
      <c r="AA51" s="1"/>
      <c r="AB51" s="91"/>
      <c r="AC51" s="1"/>
      <c r="AD51" s="1"/>
      <c r="AE51" s="1"/>
      <c r="AF51" s="43"/>
      <c r="AG51" s="1"/>
      <c r="AH51" s="91"/>
      <c r="AI51" s="1"/>
      <c r="AJ51" s="1"/>
      <c r="AK51" s="1"/>
      <c r="AL51" s="91"/>
      <c r="AM51" s="1"/>
      <c r="AN51" s="1"/>
      <c r="AO51" s="1"/>
      <c r="AP51" s="43"/>
      <c r="AQ51" s="1"/>
      <c r="AR51" s="91"/>
      <c r="AS51" s="1"/>
      <c r="AT51" s="1"/>
      <c r="AU51" s="43"/>
      <c r="AV51" s="1"/>
      <c r="AW51" s="1"/>
      <c r="AX51" s="1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</row>
    <row r="52" spans="1:70" ht="15.75" customHeight="1">
      <c r="A52" s="1"/>
      <c r="B52" s="58"/>
      <c r="C52" s="1"/>
      <c r="D52" s="1"/>
      <c r="E52" s="1"/>
      <c r="F52" s="95"/>
      <c r="G52" s="1"/>
      <c r="H52" s="1"/>
      <c r="I52" s="1"/>
      <c r="J52" s="43"/>
      <c r="K52" s="1"/>
      <c r="L52" s="1"/>
      <c r="M52" s="1"/>
      <c r="N52" s="43"/>
      <c r="O52" s="95"/>
      <c r="P52" s="1"/>
      <c r="Q52" s="1"/>
      <c r="R52" s="1"/>
      <c r="S52" s="95"/>
      <c r="T52" s="1"/>
      <c r="U52" s="1"/>
      <c r="V52" s="1"/>
      <c r="W52" s="95"/>
      <c r="X52" s="1"/>
      <c r="Y52" s="1"/>
      <c r="Z52" s="1"/>
      <c r="AA52" s="95"/>
      <c r="AB52" s="1"/>
      <c r="AC52" s="1"/>
      <c r="AD52" s="1"/>
      <c r="AE52" s="1"/>
      <c r="AF52" s="43"/>
      <c r="AG52" s="95"/>
      <c r="AH52" s="1"/>
      <c r="AI52" s="1"/>
      <c r="AJ52" s="1"/>
      <c r="AK52" s="95"/>
      <c r="AL52" s="1"/>
      <c r="AM52" s="1"/>
      <c r="AN52" s="1"/>
      <c r="AO52" s="1"/>
      <c r="AP52" s="43"/>
      <c r="AQ52" s="95"/>
      <c r="AR52" s="1"/>
      <c r="AS52" s="1"/>
      <c r="AT52" s="1"/>
      <c r="AU52" s="43"/>
      <c r="AV52" s="1"/>
      <c r="AW52" s="1"/>
      <c r="AX52" s="1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</row>
    <row r="53" spans="1:70" ht="15.75" customHeight="1">
      <c r="A53" s="1"/>
      <c r="B53" s="58"/>
      <c r="C53" s="1"/>
      <c r="D53" s="1"/>
      <c r="E53" s="1"/>
      <c r="F53" s="95"/>
      <c r="G53" s="89" t="s">
        <v>36</v>
      </c>
      <c r="H53" s="1"/>
      <c r="I53" s="1"/>
      <c r="J53" s="43"/>
      <c r="K53" s="89" t="s">
        <v>36</v>
      </c>
      <c r="L53" s="1"/>
      <c r="M53" s="1"/>
      <c r="N53" s="43"/>
      <c r="O53" s="95"/>
      <c r="P53" s="89" t="s">
        <v>36</v>
      </c>
      <c r="Q53" s="1"/>
      <c r="R53" s="1"/>
      <c r="S53" s="95"/>
      <c r="T53" s="89" t="s">
        <v>36</v>
      </c>
      <c r="U53" s="1"/>
      <c r="V53" s="1"/>
      <c r="W53" s="95"/>
      <c r="X53" s="89" t="s">
        <v>36</v>
      </c>
      <c r="Y53" s="1"/>
      <c r="Z53" s="1"/>
      <c r="AA53" s="95"/>
      <c r="AB53" s="89" t="s">
        <v>36</v>
      </c>
      <c r="AC53" s="1"/>
      <c r="AD53" s="1"/>
      <c r="AE53" s="1"/>
      <c r="AF53" s="43"/>
      <c r="AG53" s="95"/>
      <c r="AH53" s="89" t="s">
        <v>36</v>
      </c>
      <c r="AI53" s="1"/>
      <c r="AJ53" s="1"/>
      <c r="AK53" s="95"/>
      <c r="AL53" s="89" t="s">
        <v>36</v>
      </c>
      <c r="AM53" s="1"/>
      <c r="AN53" s="1"/>
      <c r="AO53" s="1"/>
      <c r="AP53" s="43"/>
      <c r="AQ53" s="95"/>
      <c r="AR53" s="89" t="s">
        <v>36</v>
      </c>
      <c r="AS53" s="1"/>
      <c r="AT53" s="1"/>
      <c r="AU53" s="43"/>
      <c r="AV53" s="1"/>
      <c r="AW53" s="1"/>
      <c r="AX53" s="1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</row>
    <row r="54" spans="1:70" ht="15.75" customHeight="1">
      <c r="A54" s="1"/>
      <c r="B54" s="58"/>
      <c r="C54" s="1"/>
      <c r="D54" s="1"/>
      <c r="E54" s="1"/>
      <c r="F54" s="96"/>
      <c r="G54" s="1" t="s">
        <v>38</v>
      </c>
      <c r="H54" s="1"/>
      <c r="I54" s="1"/>
      <c r="J54" s="43"/>
      <c r="K54" s="1" t="s">
        <v>38</v>
      </c>
      <c r="L54" s="1"/>
      <c r="M54" s="1"/>
      <c r="N54" s="43"/>
      <c r="O54" s="96"/>
      <c r="P54" s="1" t="s">
        <v>38</v>
      </c>
      <c r="Q54" s="1"/>
      <c r="R54" s="1"/>
      <c r="S54" s="96"/>
      <c r="T54" s="1" t="s">
        <v>38</v>
      </c>
      <c r="U54" s="1"/>
      <c r="V54" s="1"/>
      <c r="W54" s="96"/>
      <c r="X54" s="1" t="s">
        <v>38</v>
      </c>
      <c r="Y54" s="1"/>
      <c r="Z54" s="1"/>
      <c r="AA54" s="96"/>
      <c r="AB54" s="1" t="s">
        <v>38</v>
      </c>
      <c r="AC54" s="1"/>
      <c r="AD54" s="1"/>
      <c r="AE54" s="1"/>
      <c r="AF54" s="43"/>
      <c r="AG54" s="96"/>
      <c r="AH54" s="1" t="s">
        <v>38</v>
      </c>
      <c r="AI54" s="1"/>
      <c r="AJ54" s="1"/>
      <c r="AK54" s="96"/>
      <c r="AL54" s="1" t="s">
        <v>38</v>
      </c>
      <c r="AM54" s="1"/>
      <c r="AN54" s="1"/>
      <c r="AO54" s="1"/>
      <c r="AP54" s="43"/>
      <c r="AQ54" s="96"/>
      <c r="AR54" s="1" t="s">
        <v>38</v>
      </c>
      <c r="AS54" s="1"/>
      <c r="AT54" s="1"/>
      <c r="AU54" s="43"/>
      <c r="AV54" s="1"/>
      <c r="AW54" s="1"/>
      <c r="AX54" s="1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</row>
    <row r="55" spans="1:70" ht="15.75" customHeight="1">
      <c r="A55" s="1"/>
      <c r="B55" s="58"/>
      <c r="C55" s="1"/>
      <c r="D55" s="1"/>
      <c r="E55" s="1"/>
      <c r="F55" s="1"/>
      <c r="G55" s="1"/>
      <c r="H55" s="1"/>
      <c r="I55" s="1"/>
      <c r="J55" s="43"/>
      <c r="K55" s="1"/>
      <c r="L55" s="1"/>
      <c r="M55" s="1"/>
      <c r="N55" s="4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3"/>
      <c r="AG55" s="1"/>
      <c r="AH55" s="1"/>
      <c r="AI55" s="1"/>
      <c r="AJ55" s="1"/>
      <c r="AK55" s="1"/>
      <c r="AL55" s="1"/>
      <c r="AM55" s="1"/>
      <c r="AN55" s="1"/>
      <c r="AO55" s="1"/>
      <c r="AP55" s="43"/>
      <c r="AQ55" s="1"/>
      <c r="AR55" s="1"/>
      <c r="AS55" s="1"/>
      <c r="AT55" s="1"/>
      <c r="AU55" s="43"/>
      <c r="AV55" s="1"/>
      <c r="AW55" s="1"/>
      <c r="AX55" s="1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</row>
    <row r="56" spans="1:70" ht="15.75" customHeight="1">
      <c r="A56" s="1"/>
      <c r="B56" s="58"/>
      <c r="C56" s="1"/>
      <c r="D56" s="1"/>
      <c r="E56" s="1"/>
      <c r="F56" s="1"/>
      <c r="G56" s="1"/>
      <c r="H56" s="1"/>
      <c r="I56" s="1"/>
      <c r="J56" s="43"/>
      <c r="K56" s="1"/>
      <c r="L56" s="1"/>
      <c r="M56" s="1"/>
      <c r="N56" s="4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3"/>
      <c r="AG56" s="1"/>
      <c r="AH56" s="1"/>
      <c r="AI56" s="1"/>
      <c r="AJ56" s="1"/>
      <c r="AK56" s="1"/>
      <c r="AL56" s="1"/>
      <c r="AM56" s="1"/>
      <c r="AN56" s="1"/>
      <c r="AO56" s="1"/>
      <c r="AP56" s="43"/>
      <c r="AQ56" s="1"/>
      <c r="AR56" s="1"/>
      <c r="AS56" s="1"/>
      <c r="AT56" s="1"/>
      <c r="AU56" s="43"/>
      <c r="AV56" s="1"/>
      <c r="AW56" s="1"/>
      <c r="AX56" s="1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</row>
    <row r="57" spans="1:70" ht="15.75" customHeight="1">
      <c r="A57" s="1"/>
      <c r="B57" s="58"/>
      <c r="C57" s="1"/>
      <c r="D57" s="1"/>
      <c r="E57" s="1"/>
      <c r="F57" s="1"/>
      <c r="G57" s="1"/>
      <c r="H57" s="1"/>
      <c r="I57" s="1"/>
      <c r="J57" s="43"/>
      <c r="K57" s="1"/>
      <c r="L57" s="1"/>
      <c r="M57" s="1"/>
      <c r="N57" s="4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3"/>
      <c r="AG57" s="1"/>
      <c r="AH57" s="1"/>
      <c r="AI57" s="1"/>
      <c r="AJ57" s="1"/>
      <c r="AK57" s="1"/>
      <c r="AL57" s="1"/>
      <c r="AM57" s="1"/>
      <c r="AN57" s="1"/>
      <c r="AO57" s="1"/>
      <c r="AP57" s="43"/>
      <c r="AQ57" s="1"/>
      <c r="AR57" s="1"/>
      <c r="AS57" s="1"/>
      <c r="AT57" s="1"/>
      <c r="AU57" s="43"/>
      <c r="AV57" s="1"/>
      <c r="AW57" s="1"/>
      <c r="AX57" s="1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</row>
    <row r="58" spans="1:70" ht="15.75" customHeight="1">
      <c r="A58" s="1"/>
      <c r="B58" s="58"/>
      <c r="C58" s="1"/>
      <c r="D58" s="1"/>
      <c r="E58" s="1"/>
      <c r="F58" s="1"/>
      <c r="G58" s="1"/>
      <c r="H58" s="1"/>
      <c r="I58" s="1"/>
      <c r="J58" s="43"/>
      <c r="K58" s="1"/>
      <c r="L58" s="1"/>
      <c r="M58" s="1"/>
      <c r="N58" s="4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3"/>
      <c r="AG58" s="1"/>
      <c r="AH58" s="1"/>
      <c r="AI58" s="1"/>
      <c r="AJ58" s="1"/>
      <c r="AK58" s="1"/>
      <c r="AL58" s="1"/>
      <c r="AM58" s="1"/>
      <c r="AN58" s="1"/>
      <c r="AO58" s="1"/>
      <c r="AP58" s="43"/>
      <c r="AQ58" s="1"/>
      <c r="AR58" s="1"/>
      <c r="AS58" s="1"/>
      <c r="AT58" s="1"/>
      <c r="AU58" s="43"/>
      <c r="AV58" s="1"/>
      <c r="AW58" s="1"/>
      <c r="AX58" s="1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</row>
    <row r="59" spans="1:70" ht="15.75" customHeight="1">
      <c r="A59" s="1"/>
      <c r="B59" s="58"/>
      <c r="C59" s="1"/>
      <c r="D59" s="1"/>
      <c r="E59" s="1"/>
      <c r="F59" s="1"/>
      <c r="G59" s="1"/>
      <c r="H59" s="1"/>
      <c r="I59" s="1"/>
      <c r="J59" s="43"/>
      <c r="K59" s="1"/>
      <c r="L59" s="1"/>
      <c r="M59" s="1"/>
      <c r="N59" s="4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3"/>
      <c r="AG59" s="1"/>
      <c r="AH59" s="1"/>
      <c r="AI59" s="1"/>
      <c r="AJ59" s="1"/>
      <c r="AK59" s="1"/>
      <c r="AL59" s="1"/>
      <c r="AM59" s="1"/>
      <c r="AN59" s="1"/>
      <c r="AO59" s="1"/>
      <c r="AP59" s="43"/>
      <c r="AQ59" s="1"/>
      <c r="AR59" s="1"/>
      <c r="AS59" s="1"/>
      <c r="AT59" s="1"/>
      <c r="AU59" s="43"/>
      <c r="AV59" s="1"/>
      <c r="AW59" s="1"/>
      <c r="AX59" s="1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</row>
    <row r="60" spans="1:70" ht="15.75" customHeight="1">
      <c r="A60" s="1"/>
      <c r="B60" s="58"/>
      <c r="C60" s="1"/>
      <c r="D60" s="1"/>
      <c r="E60" s="1"/>
      <c r="F60" s="1"/>
      <c r="G60" s="1"/>
      <c r="H60" s="1"/>
      <c r="I60" s="1"/>
      <c r="J60" s="43"/>
      <c r="K60" s="1"/>
      <c r="L60" s="1"/>
      <c r="M60" s="1"/>
      <c r="N60" s="4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3"/>
      <c r="AG60" s="1"/>
      <c r="AH60" s="1"/>
      <c r="AI60" s="1"/>
      <c r="AJ60" s="1"/>
      <c r="AK60" s="1"/>
      <c r="AL60" s="1"/>
      <c r="AM60" s="1"/>
      <c r="AN60" s="1"/>
      <c r="AO60" s="1"/>
      <c r="AP60" s="43"/>
      <c r="AQ60" s="1"/>
      <c r="AR60" s="1"/>
      <c r="AS60" s="1"/>
      <c r="AT60" s="1"/>
      <c r="AU60" s="43"/>
      <c r="AV60" s="1"/>
      <c r="AW60" s="1"/>
      <c r="AX60" s="1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</row>
    <row r="61" spans="1:70" ht="15.75" customHeight="1">
      <c r="A61" s="1"/>
      <c r="B61" s="58"/>
      <c r="C61" s="1"/>
      <c r="D61" s="1"/>
      <c r="E61" s="1"/>
      <c r="F61" s="1"/>
      <c r="G61" s="1"/>
      <c r="H61" s="1"/>
      <c r="I61" s="1"/>
      <c r="J61" s="43"/>
      <c r="K61" s="1"/>
      <c r="L61" s="1"/>
      <c r="M61" s="1"/>
      <c r="N61" s="4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3"/>
      <c r="AG61" s="1"/>
      <c r="AH61" s="1"/>
      <c r="AI61" s="1"/>
      <c r="AJ61" s="1"/>
      <c r="AK61" s="1"/>
      <c r="AL61" s="1"/>
      <c r="AM61" s="1"/>
      <c r="AN61" s="1"/>
      <c r="AO61" s="1"/>
      <c r="AP61" s="43"/>
      <c r="AQ61" s="1"/>
      <c r="AR61" s="1"/>
      <c r="AS61" s="1"/>
      <c r="AT61" s="1"/>
      <c r="AU61" s="43"/>
      <c r="AV61" s="1"/>
      <c r="AW61" s="1"/>
      <c r="AX61" s="1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</row>
    <row r="62" spans="1:70" ht="15.75" customHeight="1">
      <c r="A62" s="1"/>
      <c r="B62" s="58"/>
      <c r="C62" s="1"/>
      <c r="D62" s="1"/>
      <c r="E62" s="1"/>
      <c r="F62" s="1"/>
      <c r="G62" s="1"/>
      <c r="H62" s="1"/>
      <c r="I62" s="1"/>
      <c r="J62" s="43"/>
      <c r="K62" s="1"/>
      <c r="L62" s="1"/>
      <c r="M62" s="1"/>
      <c r="N62" s="4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3"/>
      <c r="AG62" s="1"/>
      <c r="AH62" s="1"/>
      <c r="AI62" s="1"/>
      <c r="AJ62" s="1"/>
      <c r="AK62" s="1"/>
      <c r="AL62" s="1"/>
      <c r="AM62" s="1"/>
      <c r="AN62" s="1"/>
      <c r="AO62" s="1"/>
      <c r="AP62" s="43"/>
      <c r="AQ62" s="1"/>
      <c r="AR62" s="1"/>
      <c r="AS62" s="1"/>
      <c r="AT62" s="1"/>
      <c r="AU62" s="43"/>
      <c r="AV62" s="1"/>
      <c r="AW62" s="1"/>
      <c r="AX62" s="1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</row>
    <row r="63" spans="1:70" ht="15.75" customHeight="1">
      <c r="A63" s="1"/>
      <c r="B63" s="58"/>
      <c r="C63" s="1"/>
      <c r="D63" s="1"/>
      <c r="E63" s="1"/>
      <c r="F63" s="1"/>
      <c r="G63" s="1"/>
      <c r="H63" s="1"/>
      <c r="I63" s="1"/>
      <c r="J63" s="43"/>
      <c r="K63" s="1"/>
      <c r="L63" s="1"/>
      <c r="M63" s="1"/>
      <c r="N63" s="4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3"/>
      <c r="AG63" s="1"/>
      <c r="AH63" s="1"/>
      <c r="AI63" s="1"/>
      <c r="AJ63" s="1"/>
      <c r="AK63" s="1"/>
      <c r="AL63" s="1"/>
      <c r="AM63" s="1"/>
      <c r="AN63" s="1"/>
      <c r="AO63" s="1"/>
      <c r="AP63" s="43"/>
      <c r="AQ63" s="1"/>
      <c r="AR63" s="1"/>
      <c r="AS63" s="1"/>
      <c r="AT63" s="1"/>
      <c r="AU63" s="43"/>
      <c r="AV63" s="1"/>
      <c r="AW63" s="1"/>
      <c r="AX63" s="1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</row>
    <row r="64" spans="1:70" ht="15.75" customHeight="1">
      <c r="A64" s="1"/>
      <c r="B64" s="58"/>
      <c r="C64" s="1"/>
      <c r="D64" s="1"/>
      <c r="E64" s="1"/>
      <c r="F64" s="1"/>
      <c r="G64" s="1"/>
      <c r="H64" s="1"/>
      <c r="I64" s="1"/>
      <c r="J64" s="43"/>
      <c r="K64" s="1"/>
      <c r="L64" s="1"/>
      <c r="M64" s="1"/>
      <c r="N64" s="4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3"/>
      <c r="AG64" s="1"/>
      <c r="AH64" s="1"/>
      <c r="AI64" s="1"/>
      <c r="AJ64" s="1"/>
      <c r="AK64" s="1"/>
      <c r="AL64" s="1"/>
      <c r="AM64" s="1"/>
      <c r="AN64" s="1"/>
      <c r="AO64" s="1"/>
      <c r="AP64" s="43"/>
      <c r="AQ64" s="1"/>
      <c r="AR64" s="1"/>
      <c r="AS64" s="1"/>
      <c r="AT64" s="1"/>
      <c r="AU64" s="43"/>
      <c r="AV64" s="1"/>
      <c r="AW64" s="1"/>
      <c r="AX64" s="1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</row>
    <row r="65" spans="1:70" ht="15.75" customHeight="1">
      <c r="A65" s="1"/>
      <c r="B65" s="58"/>
      <c r="C65" s="1"/>
      <c r="D65" s="1"/>
      <c r="E65" s="1"/>
      <c r="F65" s="1"/>
      <c r="G65" s="1"/>
      <c r="H65" s="1"/>
      <c r="I65" s="1"/>
      <c r="J65" s="43"/>
      <c r="K65" s="1"/>
      <c r="L65" s="1"/>
      <c r="M65" s="1"/>
      <c r="N65" s="4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3"/>
      <c r="AG65" s="1"/>
      <c r="AH65" s="1"/>
      <c r="AI65" s="1"/>
      <c r="AJ65" s="1"/>
      <c r="AK65" s="1"/>
      <c r="AL65" s="1"/>
      <c r="AM65" s="1"/>
      <c r="AN65" s="1"/>
      <c r="AO65" s="1"/>
      <c r="AP65" s="43"/>
      <c r="AQ65" s="1"/>
      <c r="AR65" s="1"/>
      <c r="AS65" s="1"/>
      <c r="AT65" s="1"/>
      <c r="AU65" s="43"/>
      <c r="AV65" s="1"/>
      <c r="AW65" s="1"/>
      <c r="AX65" s="1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</row>
    <row r="66" spans="1:70" ht="15.75" customHeight="1">
      <c r="A66" s="1"/>
      <c r="B66" s="58"/>
      <c r="C66" s="1"/>
      <c r="D66" s="1"/>
      <c r="E66" s="1"/>
      <c r="F66" s="1"/>
      <c r="G66" s="1"/>
      <c r="H66" s="1"/>
      <c r="I66" s="1"/>
      <c r="J66" s="43"/>
      <c r="K66" s="1"/>
      <c r="L66" s="1"/>
      <c r="M66" s="1"/>
      <c r="N66" s="4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3"/>
      <c r="AG66" s="1"/>
      <c r="AH66" s="1"/>
      <c r="AI66" s="1"/>
      <c r="AJ66" s="1"/>
      <c r="AK66" s="1"/>
      <c r="AL66" s="1"/>
      <c r="AM66" s="1"/>
      <c r="AN66" s="1"/>
      <c r="AO66" s="1"/>
      <c r="AP66" s="43"/>
      <c r="AQ66" s="1"/>
      <c r="AR66" s="1"/>
      <c r="AS66" s="1"/>
      <c r="AT66" s="1"/>
      <c r="AU66" s="43"/>
      <c r="AV66" s="1"/>
      <c r="AW66" s="1"/>
      <c r="AX66" s="1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</row>
    <row r="67" spans="1:70" ht="15.75" customHeight="1">
      <c r="A67" s="1"/>
      <c r="B67" s="58"/>
      <c r="C67" s="1"/>
      <c r="D67" s="1"/>
      <c r="E67" s="1"/>
      <c r="F67" s="1"/>
      <c r="G67" s="1"/>
      <c r="H67" s="1"/>
      <c r="I67" s="1"/>
      <c r="J67" s="43"/>
      <c r="K67" s="1"/>
      <c r="L67" s="1"/>
      <c r="M67" s="1"/>
      <c r="N67" s="4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3"/>
      <c r="AG67" s="1"/>
      <c r="AH67" s="1"/>
      <c r="AI67" s="1"/>
      <c r="AJ67" s="1"/>
      <c r="AK67" s="1"/>
      <c r="AL67" s="1"/>
      <c r="AM67" s="1"/>
      <c r="AN67" s="1"/>
      <c r="AO67" s="1"/>
      <c r="AP67" s="43"/>
      <c r="AQ67" s="1"/>
      <c r="AR67" s="1"/>
      <c r="AS67" s="1"/>
      <c r="AT67" s="1"/>
      <c r="AU67" s="43"/>
      <c r="AV67" s="1"/>
      <c r="AW67" s="1"/>
      <c r="AX67" s="1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</row>
    <row r="68" spans="1:70" ht="15.75" customHeight="1">
      <c r="A68" s="1"/>
      <c r="B68" s="58"/>
      <c r="C68" s="1"/>
      <c r="D68" s="1"/>
      <c r="E68" s="1"/>
      <c r="F68" s="1"/>
      <c r="G68" s="1"/>
      <c r="H68" s="1"/>
      <c r="I68" s="1"/>
      <c r="J68" s="43"/>
      <c r="K68" s="1"/>
      <c r="L68" s="1"/>
      <c r="M68" s="1"/>
      <c r="N68" s="4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3"/>
      <c r="AG68" s="1"/>
      <c r="AH68" s="1"/>
      <c r="AI68" s="1"/>
      <c r="AJ68" s="1"/>
      <c r="AK68" s="1"/>
      <c r="AL68" s="1"/>
      <c r="AM68" s="1"/>
      <c r="AN68" s="1"/>
      <c r="AO68" s="1"/>
      <c r="AP68" s="43"/>
      <c r="AQ68" s="1"/>
      <c r="AR68" s="1"/>
      <c r="AS68" s="1"/>
      <c r="AT68" s="1"/>
      <c r="AU68" s="43"/>
      <c r="AV68" s="1"/>
      <c r="AW68" s="1"/>
      <c r="AX68" s="1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</row>
    <row r="69" spans="1:70" ht="15.75" customHeight="1">
      <c r="A69" s="1"/>
      <c r="B69" s="58"/>
      <c r="C69" s="1"/>
      <c r="D69" s="1"/>
      <c r="E69" s="1"/>
      <c r="F69" s="1"/>
      <c r="G69" s="1"/>
      <c r="H69" s="1"/>
      <c r="I69" s="1"/>
      <c r="J69" s="43"/>
      <c r="K69" s="1"/>
      <c r="L69" s="1"/>
      <c r="M69" s="1"/>
      <c r="N69" s="4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3"/>
      <c r="AG69" s="1"/>
      <c r="AH69" s="1"/>
      <c r="AI69" s="1"/>
      <c r="AJ69" s="1"/>
      <c r="AK69" s="1"/>
      <c r="AL69" s="1"/>
      <c r="AM69" s="1"/>
      <c r="AN69" s="1"/>
      <c r="AO69" s="1"/>
      <c r="AP69" s="43"/>
      <c r="AQ69" s="1"/>
      <c r="AR69" s="1"/>
      <c r="AS69" s="1"/>
      <c r="AT69" s="1"/>
      <c r="AU69" s="43"/>
      <c r="AV69" s="1"/>
      <c r="AW69" s="1"/>
      <c r="AX69" s="1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</row>
    <row r="70" spans="1:70" ht="15.75" customHeight="1">
      <c r="A70" s="1"/>
      <c r="B70" s="58"/>
      <c r="C70" s="1"/>
      <c r="D70" s="1"/>
      <c r="E70" s="1"/>
      <c r="F70" s="1"/>
      <c r="G70" s="1"/>
      <c r="H70" s="1"/>
      <c r="I70" s="1"/>
      <c r="J70" s="43"/>
      <c r="K70" s="1"/>
      <c r="L70" s="1"/>
      <c r="M70" s="1"/>
      <c r="N70" s="4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3"/>
      <c r="AG70" s="1"/>
      <c r="AH70" s="1"/>
      <c r="AI70" s="1"/>
      <c r="AJ70" s="1"/>
      <c r="AK70" s="1"/>
      <c r="AL70" s="1"/>
      <c r="AM70" s="1"/>
      <c r="AN70" s="1"/>
      <c r="AO70" s="1"/>
      <c r="AP70" s="43"/>
      <c r="AQ70" s="1"/>
      <c r="AR70" s="1"/>
      <c r="AS70" s="1"/>
      <c r="AT70" s="1"/>
      <c r="AU70" s="43"/>
      <c r="AV70" s="1"/>
      <c r="AW70" s="1"/>
      <c r="AX70" s="1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</row>
    <row r="71" spans="1:70" ht="15.75" customHeight="1">
      <c r="A71" s="1"/>
      <c r="B71" s="58"/>
      <c r="C71" s="1"/>
      <c r="D71" s="1"/>
      <c r="E71" s="1"/>
      <c r="F71" s="1"/>
      <c r="G71" s="1"/>
      <c r="H71" s="1"/>
      <c r="I71" s="1"/>
      <c r="J71" s="43"/>
      <c r="K71" s="1"/>
      <c r="L71" s="1"/>
      <c r="M71" s="1"/>
      <c r="N71" s="4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3"/>
      <c r="AG71" s="1"/>
      <c r="AH71" s="1"/>
      <c r="AI71" s="1"/>
      <c r="AJ71" s="1"/>
      <c r="AK71" s="1"/>
      <c r="AL71" s="1"/>
      <c r="AM71" s="1"/>
      <c r="AN71" s="1"/>
      <c r="AO71" s="1"/>
      <c r="AP71" s="43"/>
      <c r="AQ71" s="1"/>
      <c r="AR71" s="1"/>
      <c r="AS71" s="1"/>
      <c r="AT71" s="1"/>
      <c r="AU71" s="43"/>
      <c r="AV71" s="1"/>
      <c r="AW71" s="1"/>
      <c r="AX71" s="1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</row>
    <row r="72" spans="1:70" ht="15.75" customHeight="1">
      <c r="A72" s="1"/>
      <c r="B72" s="58"/>
      <c r="C72" s="1"/>
      <c r="D72" s="1"/>
      <c r="E72" s="1"/>
      <c r="F72" s="1"/>
      <c r="G72" s="1"/>
      <c r="H72" s="1"/>
      <c r="I72" s="1"/>
      <c r="J72" s="43"/>
      <c r="K72" s="1"/>
      <c r="L72" s="1"/>
      <c r="M72" s="1"/>
      <c r="N72" s="4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3"/>
      <c r="AG72" s="1"/>
      <c r="AH72" s="1"/>
      <c r="AI72" s="1"/>
      <c r="AJ72" s="1"/>
      <c r="AK72" s="1"/>
      <c r="AL72" s="1"/>
      <c r="AM72" s="1"/>
      <c r="AN72" s="1"/>
      <c r="AO72" s="1"/>
      <c r="AP72" s="43"/>
      <c r="AQ72" s="1"/>
      <c r="AR72" s="1"/>
      <c r="AS72" s="1"/>
      <c r="AT72" s="1"/>
      <c r="AU72" s="43"/>
      <c r="AV72" s="1"/>
      <c r="AW72" s="1"/>
      <c r="AX72" s="1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</row>
    <row r="73" spans="1:70" ht="15.75" customHeight="1">
      <c r="A73" s="1"/>
      <c r="B73" s="58"/>
      <c r="C73" s="1"/>
      <c r="D73" s="1"/>
      <c r="E73" s="1"/>
      <c r="F73" s="1"/>
      <c r="G73" s="1"/>
      <c r="H73" s="1"/>
      <c r="I73" s="1"/>
      <c r="J73" s="43"/>
      <c r="K73" s="1"/>
      <c r="L73" s="1"/>
      <c r="M73" s="1"/>
      <c r="N73" s="4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3"/>
      <c r="AG73" s="1"/>
      <c r="AH73" s="1"/>
      <c r="AI73" s="1"/>
      <c r="AJ73" s="1"/>
      <c r="AK73" s="1"/>
      <c r="AL73" s="1"/>
      <c r="AM73" s="1"/>
      <c r="AN73" s="1"/>
      <c r="AO73" s="1"/>
      <c r="AP73" s="43"/>
      <c r="AQ73" s="1"/>
      <c r="AR73" s="1"/>
      <c r="AS73" s="1"/>
      <c r="AT73" s="1"/>
      <c r="AU73" s="43"/>
      <c r="AV73" s="1"/>
      <c r="AW73" s="1"/>
      <c r="AX73" s="1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</row>
    <row r="74" spans="1:70" ht="15.75" customHeight="1">
      <c r="A74" s="1"/>
      <c r="B74" s="58"/>
      <c r="C74" s="1"/>
      <c r="D74" s="1"/>
      <c r="E74" s="1"/>
      <c r="F74" s="1"/>
      <c r="G74" s="1"/>
      <c r="H74" s="1"/>
      <c r="I74" s="1"/>
      <c r="J74" s="43"/>
      <c r="K74" s="1"/>
      <c r="L74" s="1"/>
      <c r="M74" s="1"/>
      <c r="N74" s="4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3"/>
      <c r="AG74" s="1"/>
      <c r="AH74" s="1"/>
      <c r="AI74" s="1"/>
      <c r="AJ74" s="1"/>
      <c r="AK74" s="1"/>
      <c r="AL74" s="1"/>
      <c r="AM74" s="1"/>
      <c r="AN74" s="1"/>
      <c r="AO74" s="1"/>
      <c r="AP74" s="43"/>
      <c r="AQ74" s="1"/>
      <c r="AR74" s="1"/>
      <c r="AS74" s="1"/>
      <c r="AT74" s="1"/>
      <c r="AU74" s="43"/>
      <c r="AV74" s="1"/>
      <c r="AW74" s="1"/>
      <c r="AX74" s="1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</row>
    <row r="75" spans="1:70" ht="15.75" customHeight="1">
      <c r="A75" s="1"/>
      <c r="B75" s="58"/>
      <c r="C75" s="1"/>
      <c r="D75" s="1"/>
      <c r="E75" s="1"/>
      <c r="F75" s="1"/>
      <c r="G75" s="1"/>
      <c r="H75" s="1"/>
      <c r="I75" s="1"/>
      <c r="J75" s="43"/>
      <c r="K75" s="1"/>
      <c r="L75" s="1"/>
      <c r="M75" s="1"/>
      <c r="N75" s="4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3"/>
      <c r="AG75" s="1"/>
      <c r="AH75" s="1"/>
      <c r="AI75" s="1"/>
      <c r="AJ75" s="1"/>
      <c r="AK75" s="1"/>
      <c r="AL75" s="1"/>
      <c r="AM75" s="1"/>
      <c r="AN75" s="1"/>
      <c r="AO75" s="1"/>
      <c r="AP75" s="43"/>
      <c r="AQ75" s="1"/>
      <c r="AR75" s="1"/>
      <c r="AS75" s="1"/>
      <c r="AT75" s="1"/>
      <c r="AU75" s="43"/>
      <c r="AV75" s="1"/>
      <c r="AW75" s="1"/>
      <c r="AX75" s="1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</row>
    <row r="76" spans="1:70" ht="15.75" customHeight="1">
      <c r="A76" s="1"/>
      <c r="B76" s="58"/>
      <c r="C76" s="1"/>
      <c r="D76" s="1"/>
      <c r="E76" s="1"/>
      <c r="F76" s="1"/>
      <c r="G76" s="1"/>
      <c r="H76" s="1"/>
      <c r="I76" s="1"/>
      <c r="J76" s="43"/>
      <c r="K76" s="1"/>
      <c r="L76" s="1"/>
      <c r="M76" s="1"/>
      <c r="N76" s="4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3"/>
      <c r="AG76" s="1"/>
      <c r="AH76" s="1"/>
      <c r="AI76" s="1"/>
      <c r="AJ76" s="1"/>
      <c r="AK76" s="1"/>
      <c r="AL76" s="1"/>
      <c r="AM76" s="1"/>
      <c r="AN76" s="1"/>
      <c r="AO76" s="1"/>
      <c r="AP76" s="43"/>
      <c r="AQ76" s="1"/>
      <c r="AR76" s="1"/>
      <c r="AS76" s="1"/>
      <c r="AT76" s="1"/>
      <c r="AU76" s="43"/>
      <c r="AV76" s="1"/>
      <c r="AW76" s="1"/>
      <c r="AX76" s="1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</row>
    <row r="77" spans="1:70" ht="15.75" customHeight="1">
      <c r="A77" s="1"/>
      <c r="B77" s="58"/>
      <c r="C77" s="1"/>
      <c r="D77" s="1"/>
      <c r="E77" s="1"/>
      <c r="F77" s="1"/>
      <c r="G77" s="1"/>
      <c r="H77" s="1"/>
      <c r="I77" s="1"/>
      <c r="J77" s="43"/>
      <c r="K77" s="1"/>
      <c r="L77" s="1"/>
      <c r="M77" s="1"/>
      <c r="N77" s="4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3"/>
      <c r="AG77" s="1"/>
      <c r="AH77" s="1"/>
      <c r="AI77" s="1"/>
      <c r="AJ77" s="1"/>
      <c r="AK77" s="1"/>
      <c r="AL77" s="1"/>
      <c r="AM77" s="1"/>
      <c r="AN77" s="1"/>
      <c r="AO77" s="1"/>
      <c r="AP77" s="43"/>
      <c r="AQ77" s="1"/>
      <c r="AR77" s="1"/>
      <c r="AS77" s="1"/>
      <c r="AT77" s="1"/>
      <c r="AU77" s="43"/>
      <c r="AV77" s="1"/>
      <c r="AW77" s="1"/>
      <c r="AX77" s="1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</row>
    <row r="78" spans="1:70" ht="15.75" customHeight="1">
      <c r="A78" s="1"/>
      <c r="B78" s="58"/>
      <c r="C78" s="1"/>
      <c r="D78" s="1"/>
      <c r="E78" s="1"/>
      <c r="F78" s="1"/>
      <c r="G78" s="1"/>
      <c r="H78" s="1"/>
      <c r="I78" s="1"/>
      <c r="J78" s="43"/>
      <c r="K78" s="1"/>
      <c r="L78" s="1"/>
      <c r="M78" s="1"/>
      <c r="N78" s="4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3"/>
      <c r="AG78" s="1"/>
      <c r="AH78" s="1"/>
      <c r="AI78" s="1"/>
      <c r="AJ78" s="1"/>
      <c r="AK78" s="1"/>
      <c r="AL78" s="1"/>
      <c r="AM78" s="1"/>
      <c r="AN78" s="1"/>
      <c r="AO78" s="1"/>
      <c r="AP78" s="43"/>
      <c r="AQ78" s="1"/>
      <c r="AR78" s="1"/>
      <c r="AS78" s="1"/>
      <c r="AT78" s="1"/>
      <c r="AU78" s="43"/>
      <c r="AV78" s="1"/>
      <c r="AW78" s="1"/>
      <c r="AX78" s="1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</row>
    <row r="79" spans="1:70" ht="15.75" customHeight="1">
      <c r="A79" s="1"/>
      <c r="B79" s="58"/>
      <c r="C79" s="1"/>
      <c r="D79" s="1"/>
      <c r="E79" s="1"/>
      <c r="F79" s="1"/>
      <c r="G79" s="1"/>
      <c r="H79" s="1"/>
      <c r="I79" s="1"/>
      <c r="J79" s="43"/>
      <c r="K79" s="1"/>
      <c r="L79" s="1"/>
      <c r="M79" s="1"/>
      <c r="N79" s="4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3"/>
      <c r="AG79" s="1"/>
      <c r="AH79" s="1"/>
      <c r="AI79" s="1"/>
      <c r="AJ79" s="1"/>
      <c r="AK79" s="1"/>
      <c r="AL79" s="1"/>
      <c r="AM79" s="1"/>
      <c r="AN79" s="1"/>
      <c r="AO79" s="1"/>
      <c r="AP79" s="43"/>
      <c r="AQ79" s="1"/>
      <c r="AR79" s="1"/>
      <c r="AS79" s="1"/>
      <c r="AT79" s="1"/>
      <c r="AU79" s="43"/>
      <c r="AV79" s="1"/>
      <c r="AW79" s="1"/>
      <c r="AX79" s="1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</row>
    <row r="80" spans="1:70" ht="15.75" customHeight="1">
      <c r="A80" s="1"/>
      <c r="B80" s="58"/>
      <c r="C80" s="1"/>
      <c r="D80" s="1"/>
      <c r="E80" s="1"/>
      <c r="F80" s="1"/>
      <c r="G80" s="1"/>
      <c r="H80" s="1"/>
      <c r="I80" s="1"/>
      <c r="J80" s="43"/>
      <c r="K80" s="1"/>
      <c r="L80" s="1"/>
      <c r="M80" s="1"/>
      <c r="N80" s="4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3"/>
      <c r="AG80" s="1"/>
      <c r="AH80" s="1"/>
      <c r="AI80" s="1"/>
      <c r="AJ80" s="1"/>
      <c r="AK80" s="1"/>
      <c r="AL80" s="1"/>
      <c r="AM80" s="1"/>
      <c r="AN80" s="1"/>
      <c r="AO80" s="1"/>
      <c r="AP80" s="43"/>
      <c r="AQ80" s="1"/>
      <c r="AR80" s="1"/>
      <c r="AS80" s="1"/>
      <c r="AT80" s="1"/>
      <c r="AU80" s="43"/>
      <c r="AV80" s="1"/>
      <c r="AW80" s="1"/>
      <c r="AX80" s="1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</row>
    <row r="81" spans="1:70" ht="15.75" customHeight="1">
      <c r="A81" s="1"/>
      <c r="B81" s="58"/>
      <c r="C81" s="1"/>
      <c r="D81" s="1"/>
      <c r="E81" s="1"/>
      <c r="F81" s="1"/>
      <c r="G81" s="1"/>
      <c r="H81" s="1"/>
      <c r="I81" s="1"/>
      <c r="J81" s="43"/>
      <c r="K81" s="1"/>
      <c r="L81" s="1"/>
      <c r="M81" s="1"/>
      <c r="N81" s="4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3"/>
      <c r="AG81" s="1"/>
      <c r="AH81" s="1"/>
      <c r="AI81" s="1"/>
      <c r="AJ81" s="1"/>
      <c r="AK81" s="1"/>
      <c r="AL81" s="1"/>
      <c r="AM81" s="1"/>
      <c r="AN81" s="1"/>
      <c r="AO81" s="1"/>
      <c r="AP81" s="43"/>
      <c r="AQ81" s="1"/>
      <c r="AR81" s="1"/>
      <c r="AS81" s="1"/>
      <c r="AT81" s="1"/>
      <c r="AU81" s="43"/>
      <c r="AV81" s="1"/>
      <c r="AW81" s="1"/>
      <c r="AX81" s="1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</row>
    <row r="82" spans="1:70" ht="15.75" customHeight="1">
      <c r="A82" s="1"/>
      <c r="B82" s="58"/>
      <c r="C82" s="1"/>
      <c r="D82" s="1"/>
      <c r="E82" s="1"/>
      <c r="F82" s="1"/>
      <c r="G82" s="1"/>
      <c r="H82" s="1"/>
      <c r="I82" s="1"/>
      <c r="J82" s="43"/>
      <c r="K82" s="1"/>
      <c r="L82" s="1"/>
      <c r="M82" s="1"/>
      <c r="N82" s="4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3"/>
      <c r="AG82" s="1"/>
      <c r="AH82" s="1"/>
      <c r="AI82" s="1"/>
      <c r="AJ82" s="1"/>
      <c r="AK82" s="1"/>
      <c r="AL82" s="1"/>
      <c r="AM82" s="1"/>
      <c r="AN82" s="1"/>
      <c r="AO82" s="1"/>
      <c r="AP82" s="43"/>
      <c r="AQ82" s="1"/>
      <c r="AR82" s="1"/>
      <c r="AS82" s="1"/>
      <c r="AT82" s="1"/>
      <c r="AU82" s="43"/>
      <c r="AV82" s="1"/>
      <c r="AW82" s="1"/>
      <c r="AX82" s="1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</row>
    <row r="83" spans="1:70" ht="15.75" customHeight="1">
      <c r="A83" s="1"/>
      <c r="B83" s="58"/>
      <c r="C83" s="1"/>
      <c r="D83" s="1"/>
      <c r="E83" s="1"/>
      <c r="F83" s="1"/>
      <c r="G83" s="1"/>
      <c r="H83" s="1"/>
      <c r="I83" s="1"/>
      <c r="J83" s="43"/>
      <c r="K83" s="1"/>
      <c r="L83" s="1"/>
      <c r="M83" s="1"/>
      <c r="N83" s="4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3"/>
      <c r="AG83" s="1"/>
      <c r="AH83" s="1"/>
      <c r="AI83" s="1"/>
      <c r="AJ83" s="1"/>
      <c r="AK83" s="1"/>
      <c r="AL83" s="1"/>
      <c r="AM83" s="1"/>
      <c r="AN83" s="1"/>
      <c r="AO83" s="1"/>
      <c r="AP83" s="43"/>
      <c r="AQ83" s="1"/>
      <c r="AR83" s="1"/>
      <c r="AS83" s="1"/>
      <c r="AT83" s="1"/>
      <c r="AU83" s="43"/>
      <c r="AV83" s="1"/>
      <c r="AW83" s="1"/>
      <c r="AX83" s="1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</row>
    <row r="84" spans="1:70" ht="15.75" customHeight="1">
      <c r="A84" s="1"/>
      <c r="B84" s="58"/>
      <c r="C84" s="1"/>
      <c r="D84" s="1"/>
      <c r="E84" s="1"/>
      <c r="F84" s="1"/>
      <c r="G84" s="1"/>
      <c r="H84" s="1"/>
      <c r="I84" s="1"/>
      <c r="J84" s="43"/>
      <c r="K84" s="1"/>
      <c r="L84" s="1"/>
      <c r="M84" s="1"/>
      <c r="N84" s="4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3"/>
      <c r="AG84" s="1"/>
      <c r="AH84" s="1"/>
      <c r="AI84" s="1"/>
      <c r="AJ84" s="1"/>
      <c r="AK84" s="1"/>
      <c r="AL84" s="1"/>
      <c r="AM84" s="1"/>
      <c r="AN84" s="1"/>
      <c r="AO84" s="1"/>
      <c r="AP84" s="43"/>
      <c r="AQ84" s="1"/>
      <c r="AR84" s="1"/>
      <c r="AS84" s="1"/>
      <c r="AT84" s="1"/>
      <c r="AU84" s="43"/>
      <c r="AV84" s="1"/>
      <c r="AW84" s="1"/>
      <c r="AX84" s="1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</row>
    <row r="85" spans="1:70" ht="15.75" customHeight="1">
      <c r="A85" s="1"/>
      <c r="B85" s="58"/>
      <c r="C85" s="1"/>
      <c r="D85" s="1"/>
      <c r="E85" s="1"/>
      <c r="F85" s="1"/>
      <c r="G85" s="1"/>
      <c r="H85" s="1"/>
      <c r="I85" s="1"/>
      <c r="J85" s="43"/>
      <c r="K85" s="1"/>
      <c r="L85" s="1"/>
      <c r="M85" s="1"/>
      <c r="N85" s="4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3"/>
      <c r="AG85" s="1"/>
      <c r="AH85" s="1"/>
      <c r="AI85" s="1"/>
      <c r="AJ85" s="1"/>
      <c r="AK85" s="1"/>
      <c r="AL85" s="1"/>
      <c r="AM85" s="1"/>
      <c r="AN85" s="1"/>
      <c r="AO85" s="1"/>
      <c r="AP85" s="43"/>
      <c r="AQ85" s="1"/>
      <c r="AR85" s="1"/>
      <c r="AS85" s="1"/>
      <c r="AT85" s="1"/>
      <c r="AU85" s="43"/>
      <c r="AV85" s="1"/>
      <c r="AW85" s="1"/>
      <c r="AX85" s="1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</row>
    <row r="86" spans="1:70" ht="15.75" customHeight="1">
      <c r="A86" s="1"/>
      <c r="B86" s="58"/>
      <c r="C86" s="1"/>
      <c r="D86" s="1"/>
      <c r="E86" s="1"/>
      <c r="F86" s="1"/>
      <c r="G86" s="1"/>
      <c r="H86" s="1"/>
      <c r="I86" s="1"/>
      <c r="J86" s="43"/>
      <c r="K86" s="1"/>
      <c r="L86" s="1"/>
      <c r="M86" s="1"/>
      <c r="N86" s="4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3"/>
      <c r="AG86" s="1"/>
      <c r="AH86" s="1"/>
      <c r="AI86" s="1"/>
      <c r="AJ86" s="1"/>
      <c r="AK86" s="1"/>
      <c r="AL86" s="1"/>
      <c r="AM86" s="1"/>
      <c r="AN86" s="1"/>
      <c r="AO86" s="1"/>
      <c r="AP86" s="43"/>
      <c r="AQ86" s="1"/>
      <c r="AR86" s="1"/>
      <c r="AS86" s="1"/>
      <c r="AT86" s="1"/>
      <c r="AU86" s="43"/>
      <c r="AV86" s="1"/>
      <c r="AW86" s="1"/>
      <c r="AX86" s="1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</row>
    <row r="87" spans="1:70" ht="15.75" customHeight="1">
      <c r="A87" s="1"/>
      <c r="B87" s="58"/>
      <c r="C87" s="1"/>
      <c r="D87" s="1"/>
      <c r="E87" s="1"/>
      <c r="F87" s="1"/>
      <c r="G87" s="1"/>
      <c r="H87" s="1"/>
      <c r="I87" s="1"/>
      <c r="J87" s="43"/>
      <c r="K87" s="1"/>
      <c r="L87" s="1"/>
      <c r="M87" s="1"/>
      <c r="N87" s="4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3"/>
      <c r="AG87" s="1"/>
      <c r="AH87" s="1"/>
      <c r="AI87" s="1"/>
      <c r="AJ87" s="1"/>
      <c r="AK87" s="1"/>
      <c r="AL87" s="1"/>
      <c r="AM87" s="1"/>
      <c r="AN87" s="1"/>
      <c r="AO87" s="1"/>
      <c r="AP87" s="43"/>
      <c r="AQ87" s="1"/>
      <c r="AR87" s="1"/>
      <c r="AS87" s="1"/>
      <c r="AT87" s="1"/>
      <c r="AU87" s="43"/>
      <c r="AV87" s="1"/>
      <c r="AW87" s="1"/>
      <c r="AX87" s="1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</row>
    <row r="88" spans="1:70" ht="15.75" customHeight="1">
      <c r="A88" s="1"/>
      <c r="B88" s="58"/>
      <c r="C88" s="1"/>
      <c r="D88" s="1"/>
      <c r="E88" s="1"/>
      <c r="F88" s="1"/>
      <c r="G88" s="1"/>
      <c r="H88" s="1"/>
      <c r="I88" s="1"/>
      <c r="J88" s="43"/>
      <c r="K88" s="1"/>
      <c r="L88" s="1"/>
      <c r="M88" s="1"/>
      <c r="N88" s="4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3"/>
      <c r="AG88" s="1"/>
      <c r="AH88" s="1"/>
      <c r="AI88" s="1"/>
      <c r="AJ88" s="1"/>
      <c r="AK88" s="1"/>
      <c r="AL88" s="1"/>
      <c r="AM88" s="1"/>
      <c r="AN88" s="1"/>
      <c r="AO88" s="1"/>
      <c r="AP88" s="43"/>
      <c r="AQ88" s="1"/>
      <c r="AR88" s="1"/>
      <c r="AS88" s="1"/>
      <c r="AT88" s="1"/>
      <c r="AU88" s="43"/>
      <c r="AV88" s="1"/>
      <c r="AW88" s="1"/>
      <c r="AX88" s="1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</row>
    <row r="89" spans="1:70" ht="15.75" customHeight="1">
      <c r="A89" s="1"/>
      <c r="B89" s="58"/>
      <c r="C89" s="1"/>
      <c r="D89" s="1"/>
      <c r="E89" s="1"/>
      <c r="F89" s="1"/>
      <c r="G89" s="1"/>
      <c r="H89" s="1"/>
      <c r="I89" s="1"/>
      <c r="J89" s="43"/>
      <c r="K89" s="1"/>
      <c r="L89" s="1"/>
      <c r="M89" s="1"/>
      <c r="N89" s="4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3"/>
      <c r="AG89" s="1"/>
      <c r="AH89" s="1"/>
      <c r="AI89" s="1"/>
      <c r="AJ89" s="1"/>
      <c r="AK89" s="1"/>
      <c r="AL89" s="1"/>
      <c r="AM89" s="1"/>
      <c r="AN89" s="1"/>
      <c r="AO89" s="1"/>
      <c r="AP89" s="43"/>
      <c r="AQ89" s="1"/>
      <c r="AR89" s="1"/>
      <c r="AS89" s="1"/>
      <c r="AT89" s="1"/>
      <c r="AU89" s="43"/>
      <c r="AV89" s="1"/>
      <c r="AW89" s="1"/>
      <c r="AX89" s="1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</row>
    <row r="90" spans="1:70" ht="15.75" customHeight="1">
      <c r="A90" s="1"/>
      <c r="B90" s="58"/>
      <c r="C90" s="1"/>
      <c r="D90" s="1"/>
      <c r="E90" s="1"/>
      <c r="F90" s="1"/>
      <c r="G90" s="1"/>
      <c r="H90" s="1"/>
      <c r="I90" s="1"/>
      <c r="J90" s="43"/>
      <c r="K90" s="1"/>
      <c r="L90" s="1"/>
      <c r="M90" s="1"/>
      <c r="N90" s="4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3"/>
      <c r="AG90" s="1"/>
      <c r="AH90" s="1"/>
      <c r="AI90" s="1"/>
      <c r="AJ90" s="1"/>
      <c r="AK90" s="1"/>
      <c r="AL90" s="1"/>
      <c r="AM90" s="1"/>
      <c r="AN90" s="1"/>
      <c r="AO90" s="1"/>
      <c r="AP90" s="43"/>
      <c r="AQ90" s="1"/>
      <c r="AR90" s="1"/>
      <c r="AS90" s="1"/>
      <c r="AT90" s="1"/>
      <c r="AU90" s="43"/>
      <c r="AV90" s="1"/>
      <c r="AW90" s="1"/>
      <c r="AX90" s="1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</row>
    <row r="91" spans="1:70" ht="15.75" customHeight="1">
      <c r="A91" s="1"/>
      <c r="B91" s="58"/>
      <c r="C91" s="1"/>
      <c r="D91" s="1"/>
      <c r="E91" s="1"/>
      <c r="F91" s="1"/>
      <c r="G91" s="1"/>
      <c r="H91" s="1"/>
      <c r="I91" s="1"/>
      <c r="J91" s="43"/>
      <c r="K91" s="1"/>
      <c r="L91" s="1"/>
      <c r="M91" s="1"/>
      <c r="N91" s="4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3"/>
      <c r="AG91" s="1"/>
      <c r="AH91" s="1"/>
      <c r="AI91" s="1"/>
      <c r="AJ91" s="1"/>
      <c r="AK91" s="1"/>
      <c r="AL91" s="1"/>
      <c r="AM91" s="1"/>
      <c r="AN91" s="1"/>
      <c r="AO91" s="1"/>
      <c r="AP91" s="43"/>
      <c r="AQ91" s="1"/>
      <c r="AR91" s="1"/>
      <c r="AS91" s="1"/>
      <c r="AT91" s="1"/>
      <c r="AU91" s="43"/>
      <c r="AV91" s="1"/>
      <c r="AW91" s="1"/>
      <c r="AX91" s="1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</row>
    <row r="92" spans="1:70" ht="15.75" customHeight="1">
      <c r="A92" s="1"/>
      <c r="B92" s="58"/>
      <c r="C92" s="1"/>
      <c r="D92" s="1"/>
      <c r="E92" s="1"/>
      <c r="F92" s="1"/>
      <c r="G92" s="1"/>
      <c r="H92" s="1"/>
      <c r="I92" s="1"/>
      <c r="J92" s="43"/>
      <c r="K92" s="1"/>
      <c r="L92" s="1"/>
      <c r="M92" s="1"/>
      <c r="N92" s="4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3"/>
      <c r="AG92" s="1"/>
      <c r="AH92" s="1"/>
      <c r="AI92" s="1"/>
      <c r="AJ92" s="1"/>
      <c r="AK92" s="1"/>
      <c r="AL92" s="1"/>
      <c r="AM92" s="1"/>
      <c r="AN92" s="1"/>
      <c r="AO92" s="1"/>
      <c r="AP92" s="43"/>
      <c r="AQ92" s="1"/>
      <c r="AR92" s="1"/>
      <c r="AS92" s="1"/>
      <c r="AT92" s="1"/>
      <c r="AU92" s="43"/>
      <c r="AV92" s="1"/>
      <c r="AW92" s="1"/>
      <c r="AX92" s="1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</row>
    <row r="93" spans="1:70" ht="15.75" customHeight="1">
      <c r="A93" s="1"/>
      <c r="B93" s="58"/>
      <c r="C93" s="1"/>
      <c r="D93" s="1"/>
      <c r="E93" s="1"/>
      <c r="F93" s="1"/>
      <c r="G93" s="1"/>
      <c r="H93" s="1"/>
      <c r="I93" s="1"/>
      <c r="J93" s="43"/>
      <c r="K93" s="1"/>
      <c r="L93" s="1"/>
      <c r="M93" s="1"/>
      <c r="N93" s="4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3"/>
      <c r="AG93" s="1"/>
      <c r="AH93" s="1"/>
      <c r="AI93" s="1"/>
      <c r="AJ93" s="1"/>
      <c r="AK93" s="1"/>
      <c r="AL93" s="1"/>
      <c r="AM93" s="1"/>
      <c r="AN93" s="1"/>
      <c r="AO93" s="1"/>
      <c r="AP93" s="43"/>
      <c r="AQ93" s="1"/>
      <c r="AR93" s="1"/>
      <c r="AS93" s="1"/>
      <c r="AT93" s="1"/>
      <c r="AU93" s="43"/>
      <c r="AV93" s="1"/>
      <c r="AW93" s="1"/>
      <c r="AX93" s="1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</row>
    <row r="94" spans="1:70" ht="15.75" customHeight="1">
      <c r="A94" s="1"/>
      <c r="B94" s="58"/>
      <c r="C94" s="1"/>
      <c r="D94" s="1"/>
      <c r="E94" s="1"/>
      <c r="F94" s="1"/>
      <c r="G94" s="1"/>
      <c r="H94" s="1"/>
      <c r="I94" s="1"/>
      <c r="J94" s="43"/>
      <c r="K94" s="1"/>
      <c r="L94" s="1"/>
      <c r="M94" s="1"/>
      <c r="N94" s="4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3"/>
      <c r="AG94" s="1"/>
      <c r="AH94" s="1"/>
      <c r="AI94" s="1"/>
      <c r="AJ94" s="1"/>
      <c r="AK94" s="1"/>
      <c r="AL94" s="1"/>
      <c r="AM94" s="1"/>
      <c r="AN94" s="1"/>
      <c r="AO94" s="1"/>
      <c r="AP94" s="43"/>
      <c r="AQ94" s="1"/>
      <c r="AR94" s="1"/>
      <c r="AS94" s="1"/>
      <c r="AT94" s="1"/>
      <c r="AU94" s="43"/>
      <c r="AV94" s="1"/>
      <c r="AW94" s="1"/>
      <c r="AX94" s="1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</row>
    <row r="95" spans="1:70" ht="15.75" customHeight="1">
      <c r="A95" s="1"/>
      <c r="B95" s="58"/>
      <c r="C95" s="1"/>
      <c r="D95" s="1"/>
      <c r="E95" s="1"/>
      <c r="F95" s="1"/>
      <c r="G95" s="1"/>
      <c r="H95" s="1"/>
      <c r="I95" s="1"/>
      <c r="J95" s="43"/>
      <c r="K95" s="1"/>
      <c r="L95" s="1"/>
      <c r="M95" s="1"/>
      <c r="N95" s="4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3"/>
      <c r="AG95" s="1"/>
      <c r="AH95" s="1"/>
      <c r="AI95" s="1"/>
      <c r="AJ95" s="1"/>
      <c r="AK95" s="1"/>
      <c r="AL95" s="1"/>
      <c r="AM95" s="1"/>
      <c r="AN95" s="1"/>
      <c r="AO95" s="1"/>
      <c r="AP95" s="43"/>
      <c r="AQ95" s="1"/>
      <c r="AR95" s="1"/>
      <c r="AS95" s="1"/>
      <c r="AT95" s="1"/>
      <c r="AU95" s="43"/>
      <c r="AV95" s="1"/>
      <c r="AW95" s="1"/>
      <c r="AX95" s="1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</row>
    <row r="96" spans="1:70" ht="15.75" customHeight="1">
      <c r="A96" s="1"/>
      <c r="B96" s="58"/>
      <c r="C96" s="1"/>
      <c r="D96" s="1"/>
      <c r="E96" s="1"/>
      <c r="F96" s="1"/>
      <c r="G96" s="1"/>
      <c r="H96" s="1"/>
      <c r="I96" s="1"/>
      <c r="J96" s="43"/>
      <c r="K96" s="1"/>
      <c r="L96" s="1"/>
      <c r="M96" s="1"/>
      <c r="N96" s="4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3"/>
      <c r="AG96" s="1"/>
      <c r="AH96" s="1"/>
      <c r="AI96" s="1"/>
      <c r="AJ96" s="1"/>
      <c r="AK96" s="1"/>
      <c r="AL96" s="1"/>
      <c r="AM96" s="1"/>
      <c r="AN96" s="1"/>
      <c r="AO96" s="1"/>
      <c r="AP96" s="43"/>
      <c r="AQ96" s="1"/>
      <c r="AR96" s="1"/>
      <c r="AS96" s="1"/>
      <c r="AT96" s="1"/>
      <c r="AU96" s="43"/>
      <c r="AV96" s="1"/>
      <c r="AW96" s="1"/>
      <c r="AX96" s="1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</row>
    <row r="97" spans="1:70" ht="15.75" customHeight="1">
      <c r="A97" s="1"/>
      <c r="B97" s="58"/>
      <c r="C97" s="1"/>
      <c r="D97" s="1"/>
      <c r="E97" s="1"/>
      <c r="F97" s="1"/>
      <c r="G97" s="1"/>
      <c r="H97" s="1"/>
      <c r="I97" s="1"/>
      <c r="J97" s="43"/>
      <c r="K97" s="1"/>
      <c r="L97" s="1"/>
      <c r="M97" s="1"/>
      <c r="N97" s="4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3"/>
      <c r="AG97" s="1"/>
      <c r="AH97" s="1"/>
      <c r="AI97" s="1"/>
      <c r="AJ97" s="1"/>
      <c r="AK97" s="1"/>
      <c r="AL97" s="1"/>
      <c r="AM97" s="1"/>
      <c r="AN97" s="1"/>
      <c r="AO97" s="1"/>
      <c r="AP97" s="43"/>
      <c r="AQ97" s="1"/>
      <c r="AR97" s="1"/>
      <c r="AS97" s="1"/>
      <c r="AT97" s="1"/>
      <c r="AU97" s="43"/>
      <c r="AV97" s="1"/>
      <c r="AW97" s="1"/>
      <c r="AX97" s="1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</row>
    <row r="98" spans="1:70" ht="15.75" customHeight="1">
      <c r="A98" s="1"/>
      <c r="B98" s="58"/>
      <c r="C98" s="1"/>
      <c r="D98" s="1"/>
      <c r="E98" s="1"/>
      <c r="F98" s="1"/>
      <c r="G98" s="1"/>
      <c r="H98" s="1"/>
      <c r="I98" s="1"/>
      <c r="J98" s="43"/>
      <c r="K98" s="1"/>
      <c r="L98" s="1"/>
      <c r="M98" s="1"/>
      <c r="N98" s="4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3"/>
      <c r="AG98" s="1"/>
      <c r="AH98" s="1"/>
      <c r="AI98" s="1"/>
      <c r="AJ98" s="1"/>
      <c r="AK98" s="1"/>
      <c r="AL98" s="1"/>
      <c r="AM98" s="1"/>
      <c r="AN98" s="1"/>
      <c r="AO98" s="1"/>
      <c r="AP98" s="43"/>
      <c r="AQ98" s="1"/>
      <c r="AR98" s="1"/>
      <c r="AS98" s="1"/>
      <c r="AT98" s="1"/>
      <c r="AU98" s="43"/>
      <c r="AV98" s="1"/>
      <c r="AW98" s="1"/>
      <c r="AX98" s="1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</row>
    <row r="99" spans="1:70" ht="15.75" customHeight="1">
      <c r="A99" s="1"/>
      <c r="B99" s="58"/>
      <c r="C99" s="1"/>
      <c r="D99" s="1"/>
      <c r="E99" s="1"/>
      <c r="F99" s="1"/>
      <c r="G99" s="1"/>
      <c r="H99" s="1"/>
      <c r="I99" s="1"/>
      <c r="J99" s="43"/>
      <c r="K99" s="1"/>
      <c r="L99" s="1"/>
      <c r="M99" s="1"/>
      <c r="N99" s="4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3"/>
      <c r="AG99" s="1"/>
      <c r="AH99" s="1"/>
      <c r="AI99" s="1"/>
      <c r="AJ99" s="1"/>
      <c r="AK99" s="1"/>
      <c r="AL99" s="1"/>
      <c r="AM99" s="1"/>
      <c r="AN99" s="1"/>
      <c r="AO99" s="1"/>
      <c r="AP99" s="43"/>
      <c r="AQ99" s="1"/>
      <c r="AR99" s="1"/>
      <c r="AS99" s="1"/>
      <c r="AT99" s="1"/>
      <c r="AU99" s="43"/>
      <c r="AV99" s="1"/>
      <c r="AW99" s="1"/>
      <c r="AX99" s="1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</row>
    <row r="100" spans="1:70" ht="15.75" customHeight="1">
      <c r="A100" s="1"/>
      <c r="B100" s="58"/>
      <c r="C100" s="1"/>
      <c r="D100" s="1"/>
      <c r="E100" s="1"/>
      <c r="F100" s="1"/>
      <c r="G100" s="1"/>
      <c r="H100" s="1"/>
      <c r="I100" s="1"/>
      <c r="J100" s="43"/>
      <c r="K100" s="1"/>
      <c r="L100" s="1"/>
      <c r="M100" s="1"/>
      <c r="N100" s="4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3"/>
      <c r="AG100" s="1"/>
      <c r="AH100" s="1"/>
      <c r="AI100" s="1"/>
      <c r="AJ100" s="1"/>
      <c r="AK100" s="1"/>
      <c r="AL100" s="1"/>
      <c r="AM100" s="1"/>
      <c r="AN100" s="1"/>
      <c r="AO100" s="1"/>
      <c r="AP100" s="43"/>
      <c r="AQ100" s="1"/>
      <c r="AR100" s="1"/>
      <c r="AS100" s="1"/>
      <c r="AT100" s="1"/>
      <c r="AU100" s="43"/>
      <c r="AV100" s="1"/>
      <c r="AW100" s="1"/>
      <c r="AX100" s="1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</row>
    <row r="101" spans="1:70" ht="15.75" customHeight="1">
      <c r="A101" s="1"/>
      <c r="B101" s="58"/>
      <c r="C101" s="1"/>
      <c r="D101" s="1"/>
      <c r="E101" s="1"/>
      <c r="F101" s="1"/>
      <c r="G101" s="1"/>
      <c r="H101" s="1"/>
      <c r="I101" s="1"/>
      <c r="J101" s="43"/>
      <c r="K101" s="1"/>
      <c r="L101" s="1"/>
      <c r="M101" s="1"/>
      <c r="N101" s="4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3"/>
      <c r="AG101" s="1"/>
      <c r="AH101" s="1"/>
      <c r="AI101" s="1"/>
      <c r="AJ101" s="1"/>
      <c r="AK101" s="1"/>
      <c r="AL101" s="1"/>
      <c r="AM101" s="1"/>
      <c r="AN101" s="1"/>
      <c r="AO101" s="1"/>
      <c r="AP101" s="43"/>
      <c r="AQ101" s="1"/>
      <c r="AR101" s="1"/>
      <c r="AS101" s="1"/>
      <c r="AT101" s="1"/>
      <c r="AU101" s="43"/>
      <c r="AV101" s="1"/>
      <c r="AW101" s="1"/>
      <c r="AX101" s="1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</row>
    <row r="102" spans="1:70" ht="15.75" customHeight="1">
      <c r="A102" s="1"/>
      <c r="B102" s="58"/>
      <c r="C102" s="1"/>
      <c r="D102" s="1"/>
      <c r="E102" s="1"/>
      <c r="F102" s="1"/>
      <c r="G102" s="1"/>
      <c r="H102" s="1"/>
      <c r="I102" s="1"/>
      <c r="J102" s="43"/>
      <c r="K102" s="1"/>
      <c r="L102" s="1"/>
      <c r="M102" s="1"/>
      <c r="N102" s="4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3"/>
      <c r="AG102" s="1"/>
      <c r="AH102" s="1"/>
      <c r="AI102" s="1"/>
      <c r="AJ102" s="1"/>
      <c r="AK102" s="1"/>
      <c r="AL102" s="1"/>
      <c r="AM102" s="1"/>
      <c r="AN102" s="1"/>
      <c r="AO102" s="1"/>
      <c r="AP102" s="43"/>
      <c r="AQ102" s="1"/>
      <c r="AR102" s="1"/>
      <c r="AS102" s="1"/>
      <c r="AT102" s="1"/>
      <c r="AU102" s="43"/>
      <c r="AV102" s="1"/>
      <c r="AW102" s="1"/>
      <c r="AX102" s="1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</row>
    <row r="103" spans="1:70" ht="15.75" customHeight="1">
      <c r="A103" s="1"/>
      <c r="B103" s="58"/>
      <c r="C103" s="1"/>
      <c r="D103" s="1"/>
      <c r="E103" s="1"/>
      <c r="F103" s="1"/>
      <c r="G103" s="1"/>
      <c r="H103" s="1"/>
      <c r="I103" s="1"/>
      <c r="J103" s="43"/>
      <c r="K103" s="1"/>
      <c r="L103" s="1"/>
      <c r="M103" s="1"/>
      <c r="N103" s="4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3"/>
      <c r="AG103" s="1"/>
      <c r="AH103" s="1"/>
      <c r="AI103" s="1"/>
      <c r="AJ103" s="1"/>
      <c r="AK103" s="1"/>
      <c r="AL103" s="1"/>
      <c r="AM103" s="1"/>
      <c r="AN103" s="1"/>
      <c r="AO103" s="1"/>
      <c r="AP103" s="43"/>
      <c r="AQ103" s="1"/>
      <c r="AR103" s="1"/>
      <c r="AS103" s="1"/>
      <c r="AT103" s="1"/>
      <c r="AU103" s="43"/>
      <c r="AV103" s="1"/>
      <c r="AW103" s="1"/>
      <c r="AX103" s="1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</row>
    <row r="104" spans="1:70" ht="15.75" customHeight="1">
      <c r="A104" s="1"/>
      <c r="B104" s="58"/>
      <c r="C104" s="1"/>
      <c r="D104" s="1"/>
      <c r="E104" s="1"/>
      <c r="F104" s="1"/>
      <c r="G104" s="1"/>
      <c r="H104" s="1"/>
      <c r="I104" s="1"/>
      <c r="J104" s="43"/>
      <c r="K104" s="1"/>
      <c r="L104" s="1"/>
      <c r="M104" s="1"/>
      <c r="N104" s="4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3"/>
      <c r="AG104" s="1"/>
      <c r="AH104" s="1"/>
      <c r="AI104" s="1"/>
      <c r="AJ104" s="1"/>
      <c r="AK104" s="1"/>
      <c r="AL104" s="1"/>
      <c r="AM104" s="1"/>
      <c r="AN104" s="1"/>
      <c r="AO104" s="1"/>
      <c r="AP104" s="43"/>
      <c r="AQ104" s="1"/>
      <c r="AR104" s="1"/>
      <c r="AS104" s="1"/>
      <c r="AT104" s="1"/>
      <c r="AU104" s="43"/>
      <c r="AV104" s="1"/>
      <c r="AW104" s="1"/>
      <c r="AX104" s="1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</row>
    <row r="105" spans="1:70" ht="15.75" customHeight="1">
      <c r="A105" s="1"/>
      <c r="B105" s="58"/>
      <c r="C105" s="1"/>
      <c r="D105" s="1"/>
      <c r="E105" s="1"/>
      <c r="F105" s="1"/>
      <c r="G105" s="1"/>
      <c r="H105" s="1"/>
      <c r="I105" s="1"/>
      <c r="J105" s="43"/>
      <c r="K105" s="1"/>
      <c r="L105" s="1"/>
      <c r="M105" s="1"/>
      <c r="N105" s="4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3"/>
      <c r="AG105" s="1"/>
      <c r="AH105" s="1"/>
      <c r="AI105" s="1"/>
      <c r="AJ105" s="1"/>
      <c r="AK105" s="1"/>
      <c r="AL105" s="1"/>
      <c r="AM105" s="1"/>
      <c r="AN105" s="1"/>
      <c r="AO105" s="1"/>
      <c r="AP105" s="43"/>
      <c r="AQ105" s="1"/>
      <c r="AR105" s="1"/>
      <c r="AS105" s="1"/>
      <c r="AT105" s="1"/>
      <c r="AU105" s="43"/>
      <c r="AV105" s="1"/>
      <c r="AW105" s="1"/>
      <c r="AX105" s="1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</row>
    <row r="106" spans="1:70" ht="15.75" customHeight="1">
      <c r="A106" s="1"/>
      <c r="B106" s="58"/>
      <c r="C106" s="1"/>
      <c r="D106" s="1"/>
      <c r="E106" s="1"/>
      <c r="F106" s="1"/>
      <c r="G106" s="1"/>
      <c r="H106" s="1"/>
      <c r="I106" s="1"/>
      <c r="J106" s="43"/>
      <c r="K106" s="1"/>
      <c r="L106" s="1"/>
      <c r="M106" s="1"/>
      <c r="N106" s="4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3"/>
      <c r="AG106" s="1"/>
      <c r="AH106" s="1"/>
      <c r="AI106" s="1"/>
      <c r="AJ106" s="1"/>
      <c r="AK106" s="1"/>
      <c r="AL106" s="1"/>
      <c r="AM106" s="1"/>
      <c r="AN106" s="1"/>
      <c r="AO106" s="1"/>
      <c r="AP106" s="43"/>
      <c r="AQ106" s="1"/>
      <c r="AR106" s="1"/>
      <c r="AS106" s="1"/>
      <c r="AT106" s="1"/>
      <c r="AU106" s="43"/>
      <c r="AV106" s="1"/>
      <c r="AW106" s="1"/>
      <c r="AX106" s="1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</row>
    <row r="107" spans="1:70" ht="15.75" customHeight="1">
      <c r="A107" s="1"/>
      <c r="B107" s="58"/>
      <c r="C107" s="1"/>
      <c r="D107" s="1"/>
      <c r="E107" s="1"/>
      <c r="F107" s="1"/>
      <c r="G107" s="1"/>
      <c r="H107" s="1"/>
      <c r="I107" s="1"/>
      <c r="J107" s="43"/>
      <c r="K107" s="1"/>
      <c r="L107" s="1"/>
      <c r="M107" s="1"/>
      <c r="N107" s="4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3"/>
      <c r="AG107" s="1"/>
      <c r="AH107" s="1"/>
      <c r="AI107" s="1"/>
      <c r="AJ107" s="1"/>
      <c r="AK107" s="1"/>
      <c r="AL107" s="1"/>
      <c r="AM107" s="1"/>
      <c r="AN107" s="1"/>
      <c r="AO107" s="1"/>
      <c r="AP107" s="43"/>
      <c r="AQ107" s="1"/>
      <c r="AR107" s="1"/>
      <c r="AS107" s="1"/>
      <c r="AT107" s="1"/>
      <c r="AU107" s="43"/>
      <c r="AV107" s="1"/>
      <c r="AW107" s="1"/>
      <c r="AX107" s="1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</row>
    <row r="108" spans="1:70" ht="15.75" customHeight="1">
      <c r="A108" s="1"/>
      <c r="B108" s="58"/>
      <c r="C108" s="1"/>
      <c r="D108" s="1"/>
      <c r="E108" s="1"/>
      <c r="F108" s="1"/>
      <c r="G108" s="1"/>
      <c r="H108" s="1"/>
      <c r="I108" s="1"/>
      <c r="J108" s="43"/>
      <c r="K108" s="1"/>
      <c r="L108" s="1"/>
      <c r="M108" s="1"/>
      <c r="N108" s="4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3"/>
      <c r="AG108" s="1"/>
      <c r="AH108" s="1"/>
      <c r="AI108" s="1"/>
      <c r="AJ108" s="1"/>
      <c r="AK108" s="1"/>
      <c r="AL108" s="1"/>
      <c r="AM108" s="1"/>
      <c r="AN108" s="1"/>
      <c r="AO108" s="1"/>
      <c r="AP108" s="43"/>
      <c r="AQ108" s="1"/>
      <c r="AR108" s="1"/>
      <c r="AS108" s="1"/>
      <c r="AT108" s="1"/>
      <c r="AU108" s="43"/>
      <c r="AV108" s="1"/>
      <c r="AW108" s="1"/>
      <c r="AX108" s="1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</row>
    <row r="109" spans="1:70" ht="15.75" customHeight="1">
      <c r="A109" s="1"/>
      <c r="B109" s="58"/>
      <c r="C109" s="1"/>
      <c r="D109" s="1"/>
      <c r="E109" s="1"/>
      <c r="F109" s="1"/>
      <c r="G109" s="1"/>
      <c r="H109" s="1"/>
      <c r="I109" s="1"/>
      <c r="J109" s="43"/>
      <c r="K109" s="1"/>
      <c r="L109" s="1"/>
      <c r="M109" s="1"/>
      <c r="N109" s="4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3"/>
      <c r="AG109" s="1"/>
      <c r="AH109" s="1"/>
      <c r="AI109" s="1"/>
      <c r="AJ109" s="1"/>
      <c r="AK109" s="1"/>
      <c r="AL109" s="1"/>
      <c r="AM109" s="1"/>
      <c r="AN109" s="1"/>
      <c r="AO109" s="1"/>
      <c r="AP109" s="43"/>
      <c r="AQ109" s="1"/>
      <c r="AR109" s="1"/>
      <c r="AS109" s="1"/>
      <c r="AT109" s="1"/>
      <c r="AU109" s="43"/>
      <c r="AV109" s="1"/>
      <c r="AW109" s="1"/>
      <c r="AX109" s="1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</row>
    <row r="110" spans="1:70" ht="15.75" customHeight="1">
      <c r="A110" s="1"/>
      <c r="B110" s="58"/>
      <c r="C110" s="1"/>
      <c r="D110" s="1"/>
      <c r="E110" s="1"/>
      <c r="F110" s="1"/>
      <c r="G110" s="1"/>
      <c r="H110" s="1"/>
      <c r="I110" s="1"/>
      <c r="J110" s="43"/>
      <c r="K110" s="1"/>
      <c r="L110" s="1"/>
      <c r="M110" s="1"/>
      <c r="N110" s="4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3"/>
      <c r="AG110" s="1"/>
      <c r="AH110" s="1"/>
      <c r="AI110" s="1"/>
      <c r="AJ110" s="1"/>
      <c r="AK110" s="1"/>
      <c r="AL110" s="1"/>
      <c r="AM110" s="1"/>
      <c r="AN110" s="1"/>
      <c r="AO110" s="1"/>
      <c r="AP110" s="43"/>
      <c r="AQ110" s="1"/>
      <c r="AR110" s="1"/>
      <c r="AS110" s="1"/>
      <c r="AT110" s="1"/>
      <c r="AU110" s="43"/>
      <c r="AV110" s="1"/>
      <c r="AW110" s="1"/>
      <c r="AX110" s="1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</row>
    <row r="111" spans="1:70" ht="15.75" customHeight="1">
      <c r="A111" s="1"/>
      <c r="B111" s="58"/>
      <c r="C111" s="1"/>
      <c r="D111" s="1"/>
      <c r="E111" s="1"/>
      <c r="F111" s="1"/>
      <c r="G111" s="1"/>
      <c r="H111" s="1"/>
      <c r="I111" s="1"/>
      <c r="J111" s="43"/>
      <c r="K111" s="1"/>
      <c r="L111" s="1"/>
      <c r="M111" s="1"/>
      <c r="N111" s="4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3"/>
      <c r="AG111" s="1"/>
      <c r="AH111" s="1"/>
      <c r="AI111" s="1"/>
      <c r="AJ111" s="1"/>
      <c r="AK111" s="1"/>
      <c r="AL111" s="1"/>
      <c r="AM111" s="1"/>
      <c r="AN111" s="1"/>
      <c r="AO111" s="1"/>
      <c r="AP111" s="43"/>
      <c r="AQ111" s="1"/>
      <c r="AR111" s="1"/>
      <c r="AS111" s="1"/>
      <c r="AT111" s="1"/>
      <c r="AU111" s="43"/>
      <c r="AV111" s="1"/>
      <c r="AW111" s="1"/>
      <c r="AX111" s="1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</row>
    <row r="112" spans="1:70" ht="15.75" customHeight="1">
      <c r="A112" s="1"/>
      <c r="B112" s="58"/>
      <c r="C112" s="1"/>
      <c r="D112" s="1"/>
      <c r="E112" s="1"/>
      <c r="F112" s="1"/>
      <c r="G112" s="1"/>
      <c r="H112" s="1"/>
      <c r="I112" s="1"/>
      <c r="J112" s="43"/>
      <c r="K112" s="1"/>
      <c r="L112" s="1"/>
      <c r="M112" s="1"/>
      <c r="N112" s="4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3"/>
      <c r="AG112" s="1"/>
      <c r="AH112" s="1"/>
      <c r="AI112" s="1"/>
      <c r="AJ112" s="1"/>
      <c r="AK112" s="1"/>
      <c r="AL112" s="1"/>
      <c r="AM112" s="1"/>
      <c r="AN112" s="1"/>
      <c r="AO112" s="1"/>
      <c r="AP112" s="43"/>
      <c r="AQ112" s="1"/>
      <c r="AR112" s="1"/>
      <c r="AS112" s="1"/>
      <c r="AT112" s="1"/>
      <c r="AU112" s="43"/>
      <c r="AV112" s="1"/>
      <c r="AW112" s="1"/>
      <c r="AX112" s="1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</row>
    <row r="113" spans="1:70" ht="15.75" customHeight="1">
      <c r="A113" s="1"/>
      <c r="B113" s="58"/>
      <c r="C113" s="1"/>
      <c r="D113" s="1"/>
      <c r="E113" s="1"/>
      <c r="F113" s="1"/>
      <c r="G113" s="1"/>
      <c r="H113" s="1"/>
      <c r="I113" s="1"/>
      <c r="J113" s="43"/>
      <c r="K113" s="1"/>
      <c r="L113" s="1"/>
      <c r="M113" s="1"/>
      <c r="N113" s="4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3"/>
      <c r="AG113" s="1"/>
      <c r="AH113" s="1"/>
      <c r="AI113" s="1"/>
      <c r="AJ113" s="1"/>
      <c r="AK113" s="1"/>
      <c r="AL113" s="1"/>
      <c r="AM113" s="1"/>
      <c r="AN113" s="1"/>
      <c r="AO113" s="1"/>
      <c r="AP113" s="43"/>
      <c r="AQ113" s="1"/>
      <c r="AR113" s="1"/>
      <c r="AS113" s="1"/>
      <c r="AT113" s="1"/>
      <c r="AU113" s="43"/>
      <c r="AV113" s="1"/>
      <c r="AW113" s="1"/>
      <c r="AX113" s="1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</row>
    <row r="114" spans="1:70" ht="15.75" customHeight="1">
      <c r="A114" s="1"/>
      <c r="B114" s="58"/>
      <c r="C114" s="1"/>
      <c r="D114" s="1"/>
      <c r="E114" s="1"/>
      <c r="F114" s="1"/>
      <c r="G114" s="1"/>
      <c r="H114" s="1"/>
      <c r="I114" s="1"/>
      <c r="J114" s="43"/>
      <c r="K114" s="1"/>
      <c r="L114" s="1"/>
      <c r="M114" s="1"/>
      <c r="N114" s="4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3"/>
      <c r="AG114" s="1"/>
      <c r="AH114" s="1"/>
      <c r="AI114" s="1"/>
      <c r="AJ114" s="1"/>
      <c r="AK114" s="1"/>
      <c r="AL114" s="1"/>
      <c r="AM114" s="1"/>
      <c r="AN114" s="1"/>
      <c r="AO114" s="1"/>
      <c r="AP114" s="43"/>
      <c r="AQ114" s="1"/>
      <c r="AR114" s="1"/>
      <c r="AS114" s="1"/>
      <c r="AT114" s="1"/>
      <c r="AU114" s="43"/>
      <c r="AV114" s="1"/>
      <c r="AW114" s="1"/>
      <c r="AX114" s="1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</row>
    <row r="115" spans="1:70" ht="15.75" customHeight="1">
      <c r="A115" s="1"/>
      <c r="B115" s="58"/>
      <c r="C115" s="1"/>
      <c r="D115" s="1"/>
      <c r="E115" s="1"/>
      <c r="F115" s="1"/>
      <c r="G115" s="1"/>
      <c r="H115" s="1"/>
      <c r="I115" s="1"/>
      <c r="J115" s="43"/>
      <c r="K115" s="1"/>
      <c r="L115" s="1"/>
      <c r="M115" s="1"/>
      <c r="N115" s="4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3"/>
      <c r="AG115" s="1"/>
      <c r="AH115" s="1"/>
      <c r="AI115" s="1"/>
      <c r="AJ115" s="1"/>
      <c r="AK115" s="1"/>
      <c r="AL115" s="1"/>
      <c r="AM115" s="1"/>
      <c r="AN115" s="1"/>
      <c r="AO115" s="1"/>
      <c r="AP115" s="43"/>
      <c r="AQ115" s="1"/>
      <c r="AR115" s="1"/>
      <c r="AS115" s="1"/>
      <c r="AT115" s="1"/>
      <c r="AU115" s="43"/>
      <c r="AV115" s="1"/>
      <c r="AW115" s="1"/>
      <c r="AX115" s="1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</row>
    <row r="116" spans="1:70" ht="15.75" customHeight="1">
      <c r="A116" s="1"/>
      <c r="B116" s="58"/>
      <c r="C116" s="1"/>
      <c r="D116" s="1"/>
      <c r="E116" s="1"/>
      <c r="F116" s="1"/>
      <c r="G116" s="1"/>
      <c r="H116" s="1"/>
      <c r="I116" s="1"/>
      <c r="J116" s="43"/>
      <c r="K116" s="1"/>
      <c r="L116" s="1"/>
      <c r="M116" s="1"/>
      <c r="N116" s="4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3"/>
      <c r="AG116" s="1"/>
      <c r="AH116" s="1"/>
      <c r="AI116" s="1"/>
      <c r="AJ116" s="1"/>
      <c r="AK116" s="1"/>
      <c r="AL116" s="1"/>
      <c r="AM116" s="1"/>
      <c r="AN116" s="1"/>
      <c r="AO116" s="1"/>
      <c r="AP116" s="43"/>
      <c r="AQ116" s="1"/>
      <c r="AR116" s="1"/>
      <c r="AS116" s="1"/>
      <c r="AT116" s="1"/>
      <c r="AU116" s="43"/>
      <c r="AV116" s="1"/>
      <c r="AW116" s="1"/>
      <c r="AX116" s="1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</row>
    <row r="117" spans="1:70" ht="15.75" customHeight="1">
      <c r="A117" s="1"/>
      <c r="B117" s="58"/>
      <c r="C117" s="1"/>
      <c r="D117" s="1"/>
      <c r="E117" s="1"/>
      <c r="F117" s="1"/>
      <c r="G117" s="1"/>
      <c r="H117" s="1"/>
      <c r="I117" s="1"/>
      <c r="J117" s="43"/>
      <c r="K117" s="1"/>
      <c r="L117" s="1"/>
      <c r="M117" s="1"/>
      <c r="N117" s="4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3"/>
      <c r="AG117" s="1"/>
      <c r="AH117" s="1"/>
      <c r="AI117" s="1"/>
      <c r="AJ117" s="1"/>
      <c r="AK117" s="1"/>
      <c r="AL117" s="1"/>
      <c r="AM117" s="1"/>
      <c r="AN117" s="1"/>
      <c r="AO117" s="1"/>
      <c r="AP117" s="43"/>
      <c r="AQ117" s="1"/>
      <c r="AR117" s="1"/>
      <c r="AS117" s="1"/>
      <c r="AT117" s="1"/>
      <c r="AU117" s="43"/>
      <c r="AV117" s="1"/>
      <c r="AW117" s="1"/>
      <c r="AX117" s="1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</row>
    <row r="118" spans="1:70" ht="15.75" customHeight="1">
      <c r="A118" s="1"/>
      <c r="B118" s="58"/>
      <c r="C118" s="1"/>
      <c r="D118" s="1"/>
      <c r="E118" s="1"/>
      <c r="F118" s="1"/>
      <c r="G118" s="1"/>
      <c r="H118" s="1"/>
      <c r="I118" s="1"/>
      <c r="J118" s="43"/>
      <c r="K118" s="1"/>
      <c r="L118" s="1"/>
      <c r="M118" s="1"/>
      <c r="N118" s="4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3"/>
      <c r="AG118" s="1"/>
      <c r="AH118" s="1"/>
      <c r="AI118" s="1"/>
      <c r="AJ118" s="1"/>
      <c r="AK118" s="1"/>
      <c r="AL118" s="1"/>
      <c r="AM118" s="1"/>
      <c r="AN118" s="1"/>
      <c r="AO118" s="1"/>
      <c r="AP118" s="43"/>
      <c r="AQ118" s="1"/>
      <c r="AR118" s="1"/>
      <c r="AS118" s="1"/>
      <c r="AT118" s="1"/>
      <c r="AU118" s="43"/>
      <c r="AV118" s="1"/>
      <c r="AW118" s="1"/>
      <c r="AX118" s="1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</row>
    <row r="119" spans="1:70" ht="15.75" customHeight="1">
      <c r="A119" s="1"/>
      <c r="B119" s="58"/>
      <c r="C119" s="1"/>
      <c r="D119" s="1"/>
      <c r="E119" s="1"/>
      <c r="F119" s="1"/>
      <c r="G119" s="1"/>
      <c r="H119" s="1"/>
      <c r="I119" s="1"/>
      <c r="J119" s="43"/>
      <c r="K119" s="1"/>
      <c r="L119" s="1"/>
      <c r="M119" s="1"/>
      <c r="N119" s="4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3"/>
      <c r="AG119" s="1"/>
      <c r="AH119" s="1"/>
      <c r="AI119" s="1"/>
      <c r="AJ119" s="1"/>
      <c r="AK119" s="1"/>
      <c r="AL119" s="1"/>
      <c r="AM119" s="1"/>
      <c r="AN119" s="1"/>
      <c r="AO119" s="1"/>
      <c r="AP119" s="43"/>
      <c r="AQ119" s="1"/>
      <c r="AR119" s="1"/>
      <c r="AS119" s="1"/>
      <c r="AT119" s="1"/>
      <c r="AU119" s="43"/>
      <c r="AV119" s="1"/>
      <c r="AW119" s="1"/>
      <c r="AX119" s="1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</row>
    <row r="120" spans="1:70" ht="15.75" customHeight="1">
      <c r="A120" s="1"/>
      <c r="B120" s="58"/>
      <c r="C120" s="1"/>
      <c r="D120" s="1"/>
      <c r="E120" s="1"/>
      <c r="F120" s="1"/>
      <c r="G120" s="1"/>
      <c r="H120" s="1"/>
      <c r="I120" s="1"/>
      <c r="J120" s="43"/>
      <c r="K120" s="1"/>
      <c r="L120" s="1"/>
      <c r="M120" s="1"/>
      <c r="N120" s="4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3"/>
      <c r="AG120" s="1"/>
      <c r="AH120" s="1"/>
      <c r="AI120" s="1"/>
      <c r="AJ120" s="1"/>
      <c r="AK120" s="1"/>
      <c r="AL120" s="1"/>
      <c r="AM120" s="1"/>
      <c r="AN120" s="1"/>
      <c r="AO120" s="1"/>
      <c r="AP120" s="43"/>
      <c r="AQ120" s="1"/>
      <c r="AR120" s="1"/>
      <c r="AS120" s="1"/>
      <c r="AT120" s="1"/>
      <c r="AU120" s="43"/>
      <c r="AV120" s="1"/>
      <c r="AW120" s="1"/>
      <c r="AX120" s="1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</row>
    <row r="121" spans="1:70" ht="15.75" customHeight="1">
      <c r="A121" s="1"/>
      <c r="B121" s="58"/>
      <c r="C121" s="1"/>
      <c r="D121" s="1"/>
      <c r="E121" s="1"/>
      <c r="F121" s="1"/>
      <c r="G121" s="1"/>
      <c r="H121" s="1"/>
      <c r="I121" s="1"/>
      <c r="J121" s="43"/>
      <c r="K121" s="1"/>
      <c r="L121" s="1"/>
      <c r="M121" s="1"/>
      <c r="N121" s="4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3"/>
      <c r="AG121" s="1"/>
      <c r="AH121" s="1"/>
      <c r="AI121" s="1"/>
      <c r="AJ121" s="1"/>
      <c r="AK121" s="1"/>
      <c r="AL121" s="1"/>
      <c r="AM121" s="1"/>
      <c r="AN121" s="1"/>
      <c r="AO121" s="1"/>
      <c r="AP121" s="43"/>
      <c r="AQ121" s="1"/>
      <c r="AR121" s="1"/>
      <c r="AS121" s="1"/>
      <c r="AT121" s="1"/>
      <c r="AU121" s="43"/>
      <c r="AV121" s="1"/>
      <c r="AW121" s="1"/>
      <c r="AX121" s="1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</row>
    <row r="122" spans="1:70" ht="15.75" customHeight="1">
      <c r="A122" s="1"/>
      <c r="B122" s="58"/>
      <c r="C122" s="1"/>
      <c r="D122" s="1"/>
      <c r="E122" s="1"/>
      <c r="F122" s="1"/>
      <c r="G122" s="1"/>
      <c r="H122" s="1"/>
      <c r="I122" s="1"/>
      <c r="J122" s="43"/>
      <c r="K122" s="1"/>
      <c r="L122" s="1"/>
      <c r="M122" s="1"/>
      <c r="N122" s="4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3"/>
      <c r="AG122" s="1"/>
      <c r="AH122" s="1"/>
      <c r="AI122" s="1"/>
      <c r="AJ122" s="1"/>
      <c r="AK122" s="1"/>
      <c r="AL122" s="1"/>
      <c r="AM122" s="1"/>
      <c r="AN122" s="1"/>
      <c r="AO122" s="1"/>
      <c r="AP122" s="43"/>
      <c r="AQ122" s="1"/>
      <c r="AR122" s="1"/>
      <c r="AS122" s="1"/>
      <c r="AT122" s="1"/>
      <c r="AU122" s="43"/>
      <c r="AV122" s="1"/>
      <c r="AW122" s="1"/>
      <c r="AX122" s="1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</row>
    <row r="123" spans="1:70" ht="15.75" customHeight="1">
      <c r="A123" s="1"/>
      <c r="B123" s="58"/>
      <c r="C123" s="1"/>
      <c r="D123" s="1"/>
      <c r="E123" s="1"/>
      <c r="F123" s="1"/>
      <c r="G123" s="1"/>
      <c r="H123" s="1"/>
      <c r="I123" s="1"/>
      <c r="J123" s="43"/>
      <c r="K123" s="1"/>
      <c r="L123" s="1"/>
      <c r="M123" s="1"/>
      <c r="N123" s="4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3"/>
      <c r="AG123" s="1"/>
      <c r="AH123" s="1"/>
      <c r="AI123" s="1"/>
      <c r="AJ123" s="1"/>
      <c r="AK123" s="1"/>
      <c r="AL123" s="1"/>
      <c r="AM123" s="1"/>
      <c r="AN123" s="1"/>
      <c r="AO123" s="1"/>
      <c r="AP123" s="43"/>
      <c r="AQ123" s="1"/>
      <c r="AR123" s="1"/>
      <c r="AS123" s="1"/>
      <c r="AT123" s="1"/>
      <c r="AU123" s="43"/>
      <c r="AV123" s="1"/>
      <c r="AW123" s="1"/>
      <c r="AX123" s="1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</row>
    <row r="124" spans="1:70" ht="15.75" customHeight="1">
      <c r="A124" s="1"/>
      <c r="B124" s="58"/>
      <c r="C124" s="1"/>
      <c r="D124" s="1"/>
      <c r="E124" s="1"/>
      <c r="F124" s="1"/>
      <c r="G124" s="1"/>
      <c r="H124" s="1"/>
      <c r="I124" s="1"/>
      <c r="J124" s="43"/>
      <c r="K124" s="1"/>
      <c r="L124" s="1"/>
      <c r="M124" s="1"/>
      <c r="N124" s="4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43"/>
      <c r="AG124" s="1"/>
      <c r="AH124" s="1"/>
      <c r="AI124" s="1"/>
      <c r="AJ124" s="1"/>
      <c r="AK124" s="1"/>
      <c r="AL124" s="1"/>
      <c r="AM124" s="1"/>
      <c r="AN124" s="1"/>
      <c r="AO124" s="1"/>
      <c r="AP124" s="43"/>
      <c r="AQ124" s="1"/>
      <c r="AR124" s="1"/>
      <c r="AS124" s="1"/>
      <c r="AT124" s="1"/>
      <c r="AU124" s="43"/>
      <c r="AV124" s="1"/>
      <c r="AW124" s="1"/>
      <c r="AX124" s="1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</row>
    <row r="125" spans="1:70" ht="15.75" customHeight="1">
      <c r="A125" s="1"/>
      <c r="B125" s="58"/>
      <c r="C125" s="1"/>
      <c r="D125" s="1"/>
      <c r="E125" s="1"/>
      <c r="F125" s="1"/>
      <c r="G125" s="1"/>
      <c r="H125" s="1"/>
      <c r="I125" s="1"/>
      <c r="J125" s="43"/>
      <c r="K125" s="1"/>
      <c r="L125" s="1"/>
      <c r="M125" s="1"/>
      <c r="N125" s="4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43"/>
      <c r="AG125" s="1"/>
      <c r="AH125" s="1"/>
      <c r="AI125" s="1"/>
      <c r="AJ125" s="1"/>
      <c r="AK125" s="1"/>
      <c r="AL125" s="1"/>
      <c r="AM125" s="1"/>
      <c r="AN125" s="1"/>
      <c r="AO125" s="1"/>
      <c r="AP125" s="43"/>
      <c r="AQ125" s="1"/>
      <c r="AR125" s="1"/>
      <c r="AS125" s="1"/>
      <c r="AT125" s="1"/>
      <c r="AU125" s="43"/>
      <c r="AV125" s="1"/>
      <c r="AW125" s="1"/>
      <c r="AX125" s="1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</row>
    <row r="126" spans="1:70" ht="15.75" customHeight="1">
      <c r="A126" s="1"/>
      <c r="B126" s="58"/>
      <c r="C126" s="1"/>
      <c r="D126" s="1"/>
      <c r="E126" s="1"/>
      <c r="F126" s="1"/>
      <c r="G126" s="1"/>
      <c r="H126" s="1"/>
      <c r="I126" s="1"/>
      <c r="J126" s="43"/>
      <c r="K126" s="1"/>
      <c r="L126" s="1"/>
      <c r="M126" s="1"/>
      <c r="N126" s="4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43"/>
      <c r="AG126" s="1"/>
      <c r="AH126" s="1"/>
      <c r="AI126" s="1"/>
      <c r="AJ126" s="1"/>
      <c r="AK126" s="1"/>
      <c r="AL126" s="1"/>
      <c r="AM126" s="1"/>
      <c r="AN126" s="1"/>
      <c r="AO126" s="1"/>
      <c r="AP126" s="43"/>
      <c r="AQ126" s="1"/>
      <c r="AR126" s="1"/>
      <c r="AS126" s="1"/>
      <c r="AT126" s="1"/>
      <c r="AU126" s="43"/>
      <c r="AV126" s="1"/>
      <c r="AW126" s="1"/>
      <c r="AX126" s="1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</row>
    <row r="127" spans="1:70" ht="15.75" customHeight="1">
      <c r="A127" s="1"/>
      <c r="B127" s="58"/>
      <c r="C127" s="1"/>
      <c r="D127" s="1"/>
      <c r="E127" s="1"/>
      <c r="F127" s="1"/>
      <c r="G127" s="1"/>
      <c r="H127" s="1"/>
      <c r="I127" s="1"/>
      <c r="J127" s="43"/>
      <c r="K127" s="1"/>
      <c r="L127" s="1"/>
      <c r="M127" s="1"/>
      <c r="N127" s="4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43"/>
      <c r="AG127" s="1"/>
      <c r="AH127" s="1"/>
      <c r="AI127" s="1"/>
      <c r="AJ127" s="1"/>
      <c r="AK127" s="1"/>
      <c r="AL127" s="1"/>
      <c r="AM127" s="1"/>
      <c r="AN127" s="1"/>
      <c r="AO127" s="1"/>
      <c r="AP127" s="43"/>
      <c r="AQ127" s="1"/>
      <c r="AR127" s="1"/>
      <c r="AS127" s="1"/>
      <c r="AT127" s="1"/>
      <c r="AU127" s="43"/>
      <c r="AV127" s="1"/>
      <c r="AW127" s="1"/>
      <c r="AX127" s="1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</row>
    <row r="128" spans="1:70" ht="15.75" customHeight="1">
      <c r="A128" s="1"/>
      <c r="B128" s="58"/>
      <c r="C128" s="1"/>
      <c r="D128" s="1"/>
      <c r="E128" s="1"/>
      <c r="F128" s="1"/>
      <c r="G128" s="1"/>
      <c r="H128" s="1"/>
      <c r="I128" s="1"/>
      <c r="J128" s="43"/>
      <c r="K128" s="1"/>
      <c r="L128" s="1"/>
      <c r="M128" s="1"/>
      <c r="N128" s="4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43"/>
      <c r="AG128" s="1"/>
      <c r="AH128" s="1"/>
      <c r="AI128" s="1"/>
      <c r="AJ128" s="1"/>
      <c r="AK128" s="1"/>
      <c r="AL128" s="1"/>
      <c r="AM128" s="1"/>
      <c r="AN128" s="1"/>
      <c r="AO128" s="1"/>
      <c r="AP128" s="43"/>
      <c r="AQ128" s="1"/>
      <c r="AR128" s="1"/>
      <c r="AS128" s="1"/>
      <c r="AT128" s="1"/>
      <c r="AU128" s="43"/>
      <c r="AV128" s="1"/>
      <c r="AW128" s="1"/>
      <c r="AX128" s="1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</row>
    <row r="129" spans="1:70" ht="15.75" customHeight="1">
      <c r="A129" s="1"/>
      <c r="B129" s="58"/>
      <c r="C129" s="1"/>
      <c r="D129" s="1"/>
      <c r="E129" s="1"/>
      <c r="F129" s="1"/>
      <c r="G129" s="1"/>
      <c r="H129" s="1"/>
      <c r="I129" s="1"/>
      <c r="J129" s="43"/>
      <c r="K129" s="1"/>
      <c r="L129" s="1"/>
      <c r="M129" s="1"/>
      <c r="N129" s="4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43"/>
      <c r="AG129" s="1"/>
      <c r="AH129" s="1"/>
      <c r="AI129" s="1"/>
      <c r="AJ129" s="1"/>
      <c r="AK129" s="1"/>
      <c r="AL129" s="1"/>
      <c r="AM129" s="1"/>
      <c r="AN129" s="1"/>
      <c r="AO129" s="1"/>
      <c r="AP129" s="43"/>
      <c r="AQ129" s="1"/>
      <c r="AR129" s="1"/>
      <c r="AS129" s="1"/>
      <c r="AT129" s="1"/>
      <c r="AU129" s="43"/>
      <c r="AV129" s="1"/>
      <c r="AW129" s="1"/>
      <c r="AX129" s="1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</row>
    <row r="130" spans="1:70" ht="15.75" customHeight="1">
      <c r="A130" s="1"/>
      <c r="B130" s="58"/>
      <c r="C130" s="1"/>
      <c r="D130" s="1"/>
      <c r="E130" s="1"/>
      <c r="F130" s="1"/>
      <c r="G130" s="1"/>
      <c r="H130" s="1"/>
      <c r="I130" s="1"/>
      <c r="J130" s="43"/>
      <c r="K130" s="1"/>
      <c r="L130" s="1"/>
      <c r="M130" s="1"/>
      <c r="N130" s="4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3"/>
      <c r="AG130" s="1"/>
      <c r="AH130" s="1"/>
      <c r="AI130" s="1"/>
      <c r="AJ130" s="1"/>
      <c r="AK130" s="1"/>
      <c r="AL130" s="1"/>
      <c r="AM130" s="1"/>
      <c r="AN130" s="1"/>
      <c r="AO130" s="1"/>
      <c r="AP130" s="43"/>
      <c r="AQ130" s="1"/>
      <c r="AR130" s="1"/>
      <c r="AS130" s="1"/>
      <c r="AT130" s="1"/>
      <c r="AU130" s="43"/>
      <c r="AV130" s="1"/>
      <c r="AW130" s="1"/>
      <c r="AX130" s="1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</row>
    <row r="131" spans="1:70" ht="15.75" customHeight="1">
      <c r="A131" s="1"/>
      <c r="B131" s="58"/>
      <c r="C131" s="1"/>
      <c r="D131" s="1"/>
      <c r="E131" s="1"/>
      <c r="F131" s="1"/>
      <c r="G131" s="1"/>
      <c r="H131" s="1"/>
      <c r="I131" s="1"/>
      <c r="J131" s="43"/>
      <c r="K131" s="1"/>
      <c r="L131" s="1"/>
      <c r="M131" s="1"/>
      <c r="N131" s="4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3"/>
      <c r="AG131" s="1"/>
      <c r="AH131" s="1"/>
      <c r="AI131" s="1"/>
      <c r="AJ131" s="1"/>
      <c r="AK131" s="1"/>
      <c r="AL131" s="1"/>
      <c r="AM131" s="1"/>
      <c r="AN131" s="1"/>
      <c r="AO131" s="1"/>
      <c r="AP131" s="43"/>
      <c r="AQ131" s="1"/>
      <c r="AR131" s="1"/>
      <c r="AS131" s="1"/>
      <c r="AT131" s="1"/>
      <c r="AU131" s="43"/>
      <c r="AV131" s="1"/>
      <c r="AW131" s="1"/>
      <c r="AX131" s="1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</row>
    <row r="132" spans="1:70" ht="15.75" customHeight="1">
      <c r="A132" s="1"/>
      <c r="B132" s="58"/>
      <c r="C132" s="1"/>
      <c r="D132" s="1"/>
      <c r="E132" s="1"/>
      <c r="F132" s="1"/>
      <c r="G132" s="1"/>
      <c r="H132" s="1"/>
      <c r="I132" s="1"/>
      <c r="J132" s="43"/>
      <c r="K132" s="1"/>
      <c r="L132" s="1"/>
      <c r="M132" s="1"/>
      <c r="N132" s="4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3"/>
      <c r="AG132" s="1"/>
      <c r="AH132" s="1"/>
      <c r="AI132" s="1"/>
      <c r="AJ132" s="1"/>
      <c r="AK132" s="1"/>
      <c r="AL132" s="1"/>
      <c r="AM132" s="1"/>
      <c r="AN132" s="1"/>
      <c r="AO132" s="1"/>
      <c r="AP132" s="43"/>
      <c r="AQ132" s="1"/>
      <c r="AR132" s="1"/>
      <c r="AS132" s="1"/>
      <c r="AT132" s="1"/>
      <c r="AU132" s="43"/>
      <c r="AV132" s="1"/>
      <c r="AW132" s="1"/>
      <c r="AX132" s="1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</row>
    <row r="133" spans="1:70" ht="15.75" customHeight="1">
      <c r="A133" s="1"/>
      <c r="B133" s="58"/>
      <c r="C133" s="1"/>
      <c r="D133" s="1"/>
      <c r="E133" s="1"/>
      <c r="F133" s="1"/>
      <c r="G133" s="1"/>
      <c r="H133" s="1"/>
      <c r="I133" s="1"/>
      <c r="J133" s="43"/>
      <c r="K133" s="1"/>
      <c r="L133" s="1"/>
      <c r="M133" s="1"/>
      <c r="N133" s="4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3"/>
      <c r="AG133" s="1"/>
      <c r="AH133" s="1"/>
      <c r="AI133" s="1"/>
      <c r="AJ133" s="1"/>
      <c r="AK133" s="1"/>
      <c r="AL133" s="1"/>
      <c r="AM133" s="1"/>
      <c r="AN133" s="1"/>
      <c r="AO133" s="1"/>
      <c r="AP133" s="43"/>
      <c r="AQ133" s="1"/>
      <c r="AR133" s="1"/>
      <c r="AS133" s="1"/>
      <c r="AT133" s="1"/>
      <c r="AU133" s="43"/>
      <c r="AV133" s="1"/>
      <c r="AW133" s="1"/>
      <c r="AX133" s="1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</row>
    <row r="134" spans="1:70" ht="15.75" customHeight="1">
      <c r="A134" s="1"/>
      <c r="B134" s="58"/>
      <c r="C134" s="1"/>
      <c r="D134" s="1"/>
      <c r="E134" s="1"/>
      <c r="F134" s="1"/>
      <c r="G134" s="1"/>
      <c r="H134" s="1"/>
      <c r="I134" s="1"/>
      <c r="J134" s="43"/>
      <c r="K134" s="1"/>
      <c r="L134" s="1"/>
      <c r="M134" s="1"/>
      <c r="N134" s="4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43"/>
      <c r="AG134" s="1"/>
      <c r="AH134" s="1"/>
      <c r="AI134" s="1"/>
      <c r="AJ134" s="1"/>
      <c r="AK134" s="1"/>
      <c r="AL134" s="1"/>
      <c r="AM134" s="1"/>
      <c r="AN134" s="1"/>
      <c r="AO134" s="1"/>
      <c r="AP134" s="43"/>
      <c r="AQ134" s="1"/>
      <c r="AR134" s="1"/>
      <c r="AS134" s="1"/>
      <c r="AT134" s="1"/>
      <c r="AU134" s="43"/>
      <c r="AV134" s="1"/>
      <c r="AW134" s="1"/>
      <c r="AX134" s="1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</row>
    <row r="135" spans="1:70" ht="15.75" customHeight="1">
      <c r="A135" s="1"/>
      <c r="B135" s="58"/>
      <c r="C135" s="1"/>
      <c r="D135" s="1"/>
      <c r="E135" s="1"/>
      <c r="F135" s="1"/>
      <c r="G135" s="1"/>
      <c r="H135" s="1"/>
      <c r="I135" s="1"/>
      <c r="J135" s="43"/>
      <c r="K135" s="1"/>
      <c r="L135" s="1"/>
      <c r="M135" s="1"/>
      <c r="N135" s="4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43"/>
      <c r="AG135" s="1"/>
      <c r="AH135" s="1"/>
      <c r="AI135" s="1"/>
      <c r="AJ135" s="1"/>
      <c r="AK135" s="1"/>
      <c r="AL135" s="1"/>
      <c r="AM135" s="1"/>
      <c r="AN135" s="1"/>
      <c r="AO135" s="1"/>
      <c r="AP135" s="43"/>
      <c r="AQ135" s="1"/>
      <c r="AR135" s="1"/>
      <c r="AS135" s="1"/>
      <c r="AT135" s="1"/>
      <c r="AU135" s="43"/>
      <c r="AV135" s="1"/>
      <c r="AW135" s="1"/>
      <c r="AX135" s="1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</row>
    <row r="136" spans="1:70" ht="15.75" customHeight="1">
      <c r="A136" s="1"/>
      <c r="B136" s="58"/>
      <c r="C136" s="1"/>
      <c r="D136" s="1"/>
      <c r="E136" s="1"/>
      <c r="F136" s="1"/>
      <c r="G136" s="1"/>
      <c r="H136" s="1"/>
      <c r="I136" s="1"/>
      <c r="J136" s="43"/>
      <c r="K136" s="1"/>
      <c r="L136" s="1"/>
      <c r="M136" s="1"/>
      <c r="N136" s="4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43"/>
      <c r="AG136" s="1"/>
      <c r="AH136" s="1"/>
      <c r="AI136" s="1"/>
      <c r="AJ136" s="1"/>
      <c r="AK136" s="1"/>
      <c r="AL136" s="1"/>
      <c r="AM136" s="1"/>
      <c r="AN136" s="1"/>
      <c r="AO136" s="1"/>
      <c r="AP136" s="43"/>
      <c r="AQ136" s="1"/>
      <c r="AR136" s="1"/>
      <c r="AS136" s="1"/>
      <c r="AT136" s="1"/>
      <c r="AU136" s="43"/>
      <c r="AV136" s="1"/>
      <c r="AW136" s="1"/>
      <c r="AX136" s="1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</row>
    <row r="137" spans="1:70" ht="15.75" customHeight="1">
      <c r="A137" s="1"/>
      <c r="B137" s="58"/>
      <c r="C137" s="1"/>
      <c r="D137" s="1"/>
      <c r="E137" s="1"/>
      <c r="F137" s="1"/>
      <c r="G137" s="1"/>
      <c r="H137" s="1"/>
      <c r="I137" s="1"/>
      <c r="J137" s="43"/>
      <c r="K137" s="1"/>
      <c r="L137" s="1"/>
      <c r="M137" s="1"/>
      <c r="N137" s="4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43"/>
      <c r="AG137" s="1"/>
      <c r="AH137" s="1"/>
      <c r="AI137" s="1"/>
      <c r="AJ137" s="1"/>
      <c r="AK137" s="1"/>
      <c r="AL137" s="1"/>
      <c r="AM137" s="1"/>
      <c r="AN137" s="1"/>
      <c r="AO137" s="1"/>
      <c r="AP137" s="43"/>
      <c r="AQ137" s="1"/>
      <c r="AR137" s="1"/>
      <c r="AS137" s="1"/>
      <c r="AT137" s="1"/>
      <c r="AU137" s="43"/>
      <c r="AV137" s="1"/>
      <c r="AW137" s="1"/>
      <c r="AX137" s="1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</row>
    <row r="138" spans="1:70" ht="15.75" customHeight="1">
      <c r="A138" s="1"/>
      <c r="B138" s="58"/>
      <c r="C138" s="1"/>
      <c r="D138" s="1"/>
      <c r="E138" s="1"/>
      <c r="F138" s="1"/>
      <c r="G138" s="1"/>
      <c r="H138" s="1"/>
      <c r="I138" s="1"/>
      <c r="J138" s="43"/>
      <c r="K138" s="1"/>
      <c r="L138" s="1"/>
      <c r="M138" s="1"/>
      <c r="N138" s="4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43"/>
      <c r="AG138" s="1"/>
      <c r="AH138" s="1"/>
      <c r="AI138" s="1"/>
      <c r="AJ138" s="1"/>
      <c r="AK138" s="1"/>
      <c r="AL138" s="1"/>
      <c r="AM138" s="1"/>
      <c r="AN138" s="1"/>
      <c r="AO138" s="1"/>
      <c r="AP138" s="43"/>
      <c r="AQ138" s="1"/>
      <c r="AR138" s="1"/>
      <c r="AS138" s="1"/>
      <c r="AT138" s="1"/>
      <c r="AU138" s="43"/>
      <c r="AV138" s="1"/>
      <c r="AW138" s="1"/>
      <c r="AX138" s="1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</row>
    <row r="139" spans="1:70" ht="15.75" customHeight="1">
      <c r="A139" s="1"/>
      <c r="B139" s="58"/>
      <c r="C139" s="1"/>
      <c r="D139" s="1"/>
      <c r="E139" s="1"/>
      <c r="F139" s="1"/>
      <c r="G139" s="1"/>
      <c r="H139" s="1"/>
      <c r="I139" s="1"/>
      <c r="J139" s="43"/>
      <c r="K139" s="1"/>
      <c r="L139" s="1"/>
      <c r="M139" s="1"/>
      <c r="N139" s="4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43"/>
      <c r="AG139" s="1"/>
      <c r="AH139" s="1"/>
      <c r="AI139" s="1"/>
      <c r="AJ139" s="1"/>
      <c r="AK139" s="1"/>
      <c r="AL139" s="1"/>
      <c r="AM139" s="1"/>
      <c r="AN139" s="1"/>
      <c r="AO139" s="1"/>
      <c r="AP139" s="43"/>
      <c r="AQ139" s="1"/>
      <c r="AR139" s="1"/>
      <c r="AS139" s="1"/>
      <c r="AT139" s="1"/>
      <c r="AU139" s="43"/>
      <c r="AV139" s="1"/>
      <c r="AW139" s="1"/>
      <c r="AX139" s="1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</row>
    <row r="140" spans="1:70" ht="15.75" customHeight="1">
      <c r="A140" s="1"/>
      <c r="B140" s="58"/>
      <c r="C140" s="1"/>
      <c r="D140" s="1"/>
      <c r="E140" s="1"/>
      <c r="F140" s="1"/>
      <c r="G140" s="1"/>
      <c r="H140" s="1"/>
      <c r="I140" s="1"/>
      <c r="J140" s="43"/>
      <c r="K140" s="1"/>
      <c r="L140" s="1"/>
      <c r="M140" s="1"/>
      <c r="N140" s="4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43"/>
      <c r="AG140" s="1"/>
      <c r="AH140" s="1"/>
      <c r="AI140" s="1"/>
      <c r="AJ140" s="1"/>
      <c r="AK140" s="1"/>
      <c r="AL140" s="1"/>
      <c r="AM140" s="1"/>
      <c r="AN140" s="1"/>
      <c r="AO140" s="1"/>
      <c r="AP140" s="43"/>
      <c r="AQ140" s="1"/>
      <c r="AR140" s="1"/>
      <c r="AS140" s="1"/>
      <c r="AT140" s="1"/>
      <c r="AU140" s="43"/>
      <c r="AV140" s="1"/>
      <c r="AW140" s="1"/>
      <c r="AX140" s="1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</row>
    <row r="141" spans="1:70" ht="15.75" customHeight="1">
      <c r="A141" s="1"/>
      <c r="B141" s="58"/>
      <c r="C141" s="1"/>
      <c r="D141" s="1"/>
      <c r="E141" s="1"/>
      <c r="F141" s="1"/>
      <c r="G141" s="1"/>
      <c r="H141" s="1"/>
      <c r="I141" s="1"/>
      <c r="J141" s="43"/>
      <c r="K141" s="1"/>
      <c r="L141" s="1"/>
      <c r="M141" s="1"/>
      <c r="N141" s="4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43"/>
      <c r="AG141" s="1"/>
      <c r="AH141" s="1"/>
      <c r="AI141" s="1"/>
      <c r="AJ141" s="1"/>
      <c r="AK141" s="1"/>
      <c r="AL141" s="1"/>
      <c r="AM141" s="1"/>
      <c r="AN141" s="1"/>
      <c r="AO141" s="1"/>
      <c r="AP141" s="43"/>
      <c r="AQ141" s="1"/>
      <c r="AR141" s="1"/>
      <c r="AS141" s="1"/>
      <c r="AT141" s="1"/>
      <c r="AU141" s="43"/>
      <c r="AV141" s="1"/>
      <c r="AW141" s="1"/>
      <c r="AX141" s="1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</row>
    <row r="142" spans="1:70" ht="15.75" customHeight="1">
      <c r="A142" s="1"/>
      <c r="B142" s="58"/>
      <c r="C142" s="1"/>
      <c r="D142" s="1"/>
      <c r="E142" s="1"/>
      <c r="F142" s="1"/>
      <c r="G142" s="1"/>
      <c r="H142" s="1"/>
      <c r="I142" s="1"/>
      <c r="J142" s="43"/>
      <c r="K142" s="1"/>
      <c r="L142" s="1"/>
      <c r="M142" s="1"/>
      <c r="N142" s="4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43"/>
      <c r="AG142" s="1"/>
      <c r="AH142" s="1"/>
      <c r="AI142" s="1"/>
      <c r="AJ142" s="1"/>
      <c r="AK142" s="1"/>
      <c r="AL142" s="1"/>
      <c r="AM142" s="1"/>
      <c r="AN142" s="1"/>
      <c r="AO142" s="1"/>
      <c r="AP142" s="43"/>
      <c r="AQ142" s="1"/>
      <c r="AR142" s="1"/>
      <c r="AS142" s="1"/>
      <c r="AT142" s="1"/>
      <c r="AU142" s="43"/>
      <c r="AV142" s="1"/>
      <c r="AW142" s="1"/>
      <c r="AX142" s="1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</row>
    <row r="143" spans="1:70" ht="15.75" customHeight="1">
      <c r="A143" s="1"/>
      <c r="B143" s="58"/>
      <c r="C143" s="1"/>
      <c r="D143" s="1"/>
      <c r="E143" s="1"/>
      <c r="F143" s="1"/>
      <c r="G143" s="1"/>
      <c r="H143" s="1"/>
      <c r="I143" s="1"/>
      <c r="J143" s="43"/>
      <c r="K143" s="1"/>
      <c r="L143" s="1"/>
      <c r="M143" s="1"/>
      <c r="N143" s="4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43"/>
      <c r="AG143" s="1"/>
      <c r="AH143" s="1"/>
      <c r="AI143" s="1"/>
      <c r="AJ143" s="1"/>
      <c r="AK143" s="1"/>
      <c r="AL143" s="1"/>
      <c r="AM143" s="1"/>
      <c r="AN143" s="1"/>
      <c r="AO143" s="1"/>
      <c r="AP143" s="43"/>
      <c r="AQ143" s="1"/>
      <c r="AR143" s="1"/>
      <c r="AS143" s="1"/>
      <c r="AT143" s="1"/>
      <c r="AU143" s="43"/>
      <c r="AV143" s="1"/>
      <c r="AW143" s="1"/>
      <c r="AX143" s="1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</row>
    <row r="144" spans="1:70" ht="15.75" customHeight="1">
      <c r="A144" s="1"/>
      <c r="B144" s="58"/>
      <c r="C144" s="1"/>
      <c r="D144" s="1"/>
      <c r="E144" s="1"/>
      <c r="F144" s="1"/>
      <c r="G144" s="1"/>
      <c r="H144" s="1"/>
      <c r="I144" s="1"/>
      <c r="J144" s="43"/>
      <c r="K144" s="1"/>
      <c r="L144" s="1"/>
      <c r="M144" s="1"/>
      <c r="N144" s="4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43"/>
      <c r="AG144" s="1"/>
      <c r="AH144" s="1"/>
      <c r="AI144" s="1"/>
      <c r="AJ144" s="1"/>
      <c r="AK144" s="1"/>
      <c r="AL144" s="1"/>
      <c r="AM144" s="1"/>
      <c r="AN144" s="1"/>
      <c r="AO144" s="1"/>
      <c r="AP144" s="43"/>
      <c r="AQ144" s="1"/>
      <c r="AR144" s="1"/>
      <c r="AS144" s="1"/>
      <c r="AT144" s="1"/>
      <c r="AU144" s="43"/>
      <c r="AV144" s="1"/>
      <c r="AW144" s="1"/>
      <c r="AX144" s="1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</row>
    <row r="145" spans="1:70" ht="15.75" customHeight="1">
      <c r="A145" s="1"/>
      <c r="B145" s="58"/>
      <c r="C145" s="1"/>
      <c r="D145" s="1"/>
      <c r="E145" s="1"/>
      <c r="F145" s="1"/>
      <c r="G145" s="1"/>
      <c r="H145" s="1"/>
      <c r="I145" s="1"/>
      <c r="J145" s="43"/>
      <c r="K145" s="1"/>
      <c r="L145" s="1"/>
      <c r="M145" s="1"/>
      <c r="N145" s="4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43"/>
      <c r="AG145" s="1"/>
      <c r="AH145" s="1"/>
      <c r="AI145" s="1"/>
      <c r="AJ145" s="1"/>
      <c r="AK145" s="1"/>
      <c r="AL145" s="1"/>
      <c r="AM145" s="1"/>
      <c r="AN145" s="1"/>
      <c r="AO145" s="1"/>
      <c r="AP145" s="43"/>
      <c r="AQ145" s="1"/>
      <c r="AR145" s="1"/>
      <c r="AS145" s="1"/>
      <c r="AT145" s="1"/>
      <c r="AU145" s="43"/>
      <c r="AV145" s="1"/>
      <c r="AW145" s="1"/>
      <c r="AX145" s="1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</row>
    <row r="146" spans="1:70" ht="15.75" customHeight="1">
      <c r="A146" s="1"/>
      <c r="B146" s="58"/>
      <c r="C146" s="1"/>
      <c r="D146" s="1"/>
      <c r="E146" s="1"/>
      <c r="F146" s="1"/>
      <c r="G146" s="1"/>
      <c r="H146" s="1"/>
      <c r="I146" s="1"/>
      <c r="J146" s="43"/>
      <c r="K146" s="1"/>
      <c r="L146" s="1"/>
      <c r="M146" s="1"/>
      <c r="N146" s="4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43"/>
      <c r="AG146" s="1"/>
      <c r="AH146" s="1"/>
      <c r="AI146" s="1"/>
      <c r="AJ146" s="1"/>
      <c r="AK146" s="1"/>
      <c r="AL146" s="1"/>
      <c r="AM146" s="1"/>
      <c r="AN146" s="1"/>
      <c r="AO146" s="1"/>
      <c r="AP146" s="43"/>
      <c r="AQ146" s="1"/>
      <c r="AR146" s="1"/>
      <c r="AS146" s="1"/>
      <c r="AT146" s="1"/>
      <c r="AU146" s="43"/>
      <c r="AV146" s="1"/>
      <c r="AW146" s="1"/>
      <c r="AX146" s="1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</row>
    <row r="147" spans="1:70" ht="15.75" customHeight="1">
      <c r="A147" s="1"/>
      <c r="B147" s="58"/>
      <c r="C147" s="1"/>
      <c r="D147" s="1"/>
      <c r="E147" s="1"/>
      <c r="F147" s="1"/>
      <c r="G147" s="1"/>
      <c r="H147" s="1"/>
      <c r="I147" s="1"/>
      <c r="J147" s="43"/>
      <c r="K147" s="1"/>
      <c r="L147" s="1"/>
      <c r="M147" s="1"/>
      <c r="N147" s="4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43"/>
      <c r="AG147" s="1"/>
      <c r="AH147" s="1"/>
      <c r="AI147" s="1"/>
      <c r="AJ147" s="1"/>
      <c r="AK147" s="1"/>
      <c r="AL147" s="1"/>
      <c r="AM147" s="1"/>
      <c r="AN147" s="1"/>
      <c r="AO147" s="1"/>
      <c r="AP147" s="43"/>
      <c r="AQ147" s="1"/>
      <c r="AR147" s="1"/>
      <c r="AS147" s="1"/>
      <c r="AT147" s="1"/>
      <c r="AU147" s="43"/>
      <c r="AV147" s="1"/>
      <c r="AW147" s="1"/>
      <c r="AX147" s="1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</row>
    <row r="148" spans="1:70" ht="15.75" customHeight="1">
      <c r="A148" s="1"/>
      <c r="B148" s="58"/>
      <c r="C148" s="1"/>
      <c r="D148" s="1"/>
      <c r="E148" s="1"/>
      <c r="F148" s="1"/>
      <c r="G148" s="1"/>
      <c r="H148" s="1"/>
      <c r="I148" s="1"/>
      <c r="J148" s="43"/>
      <c r="K148" s="1"/>
      <c r="L148" s="1"/>
      <c r="M148" s="1"/>
      <c r="N148" s="4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43"/>
      <c r="AG148" s="1"/>
      <c r="AH148" s="1"/>
      <c r="AI148" s="1"/>
      <c r="AJ148" s="1"/>
      <c r="AK148" s="1"/>
      <c r="AL148" s="1"/>
      <c r="AM148" s="1"/>
      <c r="AN148" s="1"/>
      <c r="AO148" s="1"/>
      <c r="AP148" s="43"/>
      <c r="AQ148" s="1"/>
      <c r="AR148" s="1"/>
      <c r="AS148" s="1"/>
      <c r="AT148" s="1"/>
      <c r="AU148" s="43"/>
      <c r="AV148" s="1"/>
      <c r="AW148" s="1"/>
      <c r="AX148" s="1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</row>
    <row r="149" spans="1:70" ht="15.75" customHeight="1">
      <c r="A149" s="1"/>
      <c r="B149" s="58"/>
      <c r="C149" s="1"/>
      <c r="D149" s="1"/>
      <c r="E149" s="1"/>
      <c r="F149" s="1"/>
      <c r="G149" s="1"/>
      <c r="H149" s="1"/>
      <c r="I149" s="1"/>
      <c r="J149" s="43"/>
      <c r="K149" s="1"/>
      <c r="L149" s="1"/>
      <c r="M149" s="1"/>
      <c r="N149" s="4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43"/>
      <c r="AG149" s="1"/>
      <c r="AH149" s="1"/>
      <c r="AI149" s="1"/>
      <c r="AJ149" s="1"/>
      <c r="AK149" s="1"/>
      <c r="AL149" s="1"/>
      <c r="AM149" s="1"/>
      <c r="AN149" s="1"/>
      <c r="AO149" s="1"/>
      <c r="AP149" s="43"/>
      <c r="AQ149" s="1"/>
      <c r="AR149" s="1"/>
      <c r="AS149" s="1"/>
      <c r="AT149" s="1"/>
      <c r="AU149" s="43"/>
      <c r="AV149" s="1"/>
      <c r="AW149" s="1"/>
      <c r="AX149" s="1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</row>
    <row r="150" spans="1:70" ht="15.75" customHeight="1">
      <c r="A150" s="1"/>
      <c r="B150" s="58"/>
      <c r="C150" s="1"/>
      <c r="D150" s="1"/>
      <c r="E150" s="1"/>
      <c r="F150" s="1"/>
      <c r="G150" s="1"/>
      <c r="H150" s="1"/>
      <c r="I150" s="1"/>
      <c r="J150" s="43"/>
      <c r="K150" s="1"/>
      <c r="L150" s="1"/>
      <c r="M150" s="1"/>
      <c r="N150" s="4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43"/>
      <c r="AG150" s="1"/>
      <c r="AH150" s="1"/>
      <c r="AI150" s="1"/>
      <c r="AJ150" s="1"/>
      <c r="AK150" s="1"/>
      <c r="AL150" s="1"/>
      <c r="AM150" s="1"/>
      <c r="AN150" s="1"/>
      <c r="AO150" s="1"/>
      <c r="AP150" s="43"/>
      <c r="AQ150" s="1"/>
      <c r="AR150" s="1"/>
      <c r="AS150" s="1"/>
      <c r="AT150" s="1"/>
      <c r="AU150" s="43"/>
      <c r="AV150" s="1"/>
      <c r="AW150" s="1"/>
      <c r="AX150" s="1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</row>
    <row r="151" spans="1:70" ht="15.75" customHeight="1">
      <c r="A151" s="1"/>
      <c r="B151" s="58"/>
      <c r="C151" s="1"/>
      <c r="D151" s="1"/>
      <c r="E151" s="1"/>
      <c r="F151" s="1"/>
      <c r="G151" s="1"/>
      <c r="H151" s="1"/>
      <c r="I151" s="1"/>
      <c r="J151" s="43"/>
      <c r="K151" s="1"/>
      <c r="L151" s="1"/>
      <c r="M151" s="1"/>
      <c r="N151" s="4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43"/>
      <c r="AG151" s="1"/>
      <c r="AH151" s="1"/>
      <c r="AI151" s="1"/>
      <c r="AJ151" s="1"/>
      <c r="AK151" s="1"/>
      <c r="AL151" s="1"/>
      <c r="AM151" s="1"/>
      <c r="AN151" s="1"/>
      <c r="AO151" s="1"/>
      <c r="AP151" s="43"/>
      <c r="AQ151" s="1"/>
      <c r="AR151" s="1"/>
      <c r="AS151" s="1"/>
      <c r="AT151" s="1"/>
      <c r="AU151" s="43"/>
      <c r="AV151" s="1"/>
      <c r="AW151" s="1"/>
      <c r="AX151" s="1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</row>
    <row r="152" spans="1:70" ht="15.75" customHeight="1">
      <c r="A152" s="1"/>
      <c r="B152" s="58"/>
      <c r="C152" s="1"/>
      <c r="D152" s="1"/>
      <c r="E152" s="1"/>
      <c r="F152" s="1"/>
      <c r="G152" s="1"/>
      <c r="H152" s="1"/>
      <c r="I152" s="1"/>
      <c r="J152" s="43"/>
      <c r="K152" s="1"/>
      <c r="L152" s="1"/>
      <c r="M152" s="1"/>
      <c r="N152" s="4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43"/>
      <c r="AG152" s="1"/>
      <c r="AH152" s="1"/>
      <c r="AI152" s="1"/>
      <c r="AJ152" s="1"/>
      <c r="AK152" s="1"/>
      <c r="AL152" s="1"/>
      <c r="AM152" s="1"/>
      <c r="AN152" s="1"/>
      <c r="AO152" s="1"/>
      <c r="AP152" s="43"/>
      <c r="AQ152" s="1"/>
      <c r="AR152" s="1"/>
      <c r="AS152" s="1"/>
      <c r="AT152" s="1"/>
      <c r="AU152" s="43"/>
      <c r="AV152" s="1"/>
      <c r="AW152" s="1"/>
      <c r="AX152" s="1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</row>
    <row r="153" spans="1:70" ht="15.75" customHeight="1">
      <c r="A153" s="1"/>
      <c r="B153" s="58"/>
      <c r="C153" s="1"/>
      <c r="D153" s="1"/>
      <c r="E153" s="1"/>
      <c r="F153" s="1"/>
      <c r="G153" s="1"/>
      <c r="H153" s="1"/>
      <c r="I153" s="1"/>
      <c r="J153" s="43"/>
      <c r="K153" s="1"/>
      <c r="L153" s="1"/>
      <c r="M153" s="1"/>
      <c r="N153" s="4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43"/>
      <c r="AG153" s="1"/>
      <c r="AH153" s="1"/>
      <c r="AI153" s="1"/>
      <c r="AJ153" s="1"/>
      <c r="AK153" s="1"/>
      <c r="AL153" s="1"/>
      <c r="AM153" s="1"/>
      <c r="AN153" s="1"/>
      <c r="AO153" s="1"/>
      <c r="AP153" s="43"/>
      <c r="AQ153" s="1"/>
      <c r="AR153" s="1"/>
      <c r="AS153" s="1"/>
      <c r="AT153" s="1"/>
      <c r="AU153" s="43"/>
      <c r="AV153" s="1"/>
      <c r="AW153" s="1"/>
      <c r="AX153" s="1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</row>
    <row r="154" spans="1:70" ht="15.75" customHeight="1">
      <c r="A154" s="1"/>
      <c r="B154" s="58"/>
      <c r="C154" s="1"/>
      <c r="D154" s="1"/>
      <c r="E154" s="1"/>
      <c r="F154" s="1"/>
      <c r="G154" s="1"/>
      <c r="H154" s="1"/>
      <c r="I154" s="1"/>
      <c r="J154" s="43"/>
      <c r="K154" s="1"/>
      <c r="L154" s="1"/>
      <c r="M154" s="1"/>
      <c r="N154" s="4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43"/>
      <c r="AG154" s="1"/>
      <c r="AH154" s="1"/>
      <c r="AI154" s="1"/>
      <c r="AJ154" s="1"/>
      <c r="AK154" s="1"/>
      <c r="AL154" s="1"/>
      <c r="AM154" s="1"/>
      <c r="AN154" s="1"/>
      <c r="AO154" s="1"/>
      <c r="AP154" s="43"/>
      <c r="AQ154" s="1"/>
      <c r="AR154" s="1"/>
      <c r="AS154" s="1"/>
      <c r="AT154" s="1"/>
      <c r="AU154" s="43"/>
      <c r="AV154" s="1"/>
      <c r="AW154" s="1"/>
      <c r="AX154" s="1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</row>
    <row r="155" spans="1:70" ht="15.75" customHeight="1">
      <c r="A155" s="1"/>
      <c r="B155" s="58"/>
      <c r="C155" s="1"/>
      <c r="D155" s="1"/>
      <c r="E155" s="1"/>
      <c r="F155" s="1"/>
      <c r="G155" s="1"/>
      <c r="H155" s="1"/>
      <c r="I155" s="1"/>
      <c r="J155" s="43"/>
      <c r="K155" s="1"/>
      <c r="L155" s="1"/>
      <c r="M155" s="1"/>
      <c r="N155" s="4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43"/>
      <c r="AG155" s="1"/>
      <c r="AH155" s="1"/>
      <c r="AI155" s="1"/>
      <c r="AJ155" s="1"/>
      <c r="AK155" s="1"/>
      <c r="AL155" s="1"/>
      <c r="AM155" s="1"/>
      <c r="AN155" s="1"/>
      <c r="AO155" s="1"/>
      <c r="AP155" s="43"/>
      <c r="AQ155" s="1"/>
      <c r="AR155" s="1"/>
      <c r="AS155" s="1"/>
      <c r="AT155" s="1"/>
      <c r="AU155" s="43"/>
      <c r="AV155" s="1"/>
      <c r="AW155" s="1"/>
      <c r="AX155" s="1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</row>
    <row r="156" spans="1:70" ht="15.75" customHeight="1">
      <c r="A156" s="1"/>
      <c r="B156" s="58"/>
      <c r="C156" s="1"/>
      <c r="D156" s="1"/>
      <c r="E156" s="1"/>
      <c r="F156" s="1"/>
      <c r="G156" s="1"/>
      <c r="H156" s="1"/>
      <c r="I156" s="1"/>
      <c r="J156" s="43"/>
      <c r="K156" s="1"/>
      <c r="L156" s="1"/>
      <c r="M156" s="1"/>
      <c r="N156" s="4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43"/>
      <c r="AG156" s="1"/>
      <c r="AH156" s="1"/>
      <c r="AI156" s="1"/>
      <c r="AJ156" s="1"/>
      <c r="AK156" s="1"/>
      <c r="AL156" s="1"/>
      <c r="AM156" s="1"/>
      <c r="AN156" s="1"/>
      <c r="AO156" s="1"/>
      <c r="AP156" s="43"/>
      <c r="AQ156" s="1"/>
      <c r="AR156" s="1"/>
      <c r="AS156" s="1"/>
      <c r="AT156" s="1"/>
      <c r="AU156" s="43"/>
      <c r="AV156" s="1"/>
      <c r="AW156" s="1"/>
      <c r="AX156" s="1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</row>
    <row r="157" spans="1:70" ht="15.75" customHeight="1">
      <c r="A157" s="1"/>
      <c r="B157" s="58"/>
      <c r="C157" s="1"/>
      <c r="D157" s="1"/>
      <c r="E157" s="1"/>
      <c r="F157" s="1"/>
      <c r="G157" s="1"/>
      <c r="H157" s="1"/>
      <c r="I157" s="1"/>
      <c r="J157" s="43"/>
      <c r="K157" s="1"/>
      <c r="L157" s="1"/>
      <c r="M157" s="1"/>
      <c r="N157" s="4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43"/>
      <c r="AG157" s="1"/>
      <c r="AH157" s="1"/>
      <c r="AI157" s="1"/>
      <c r="AJ157" s="1"/>
      <c r="AK157" s="1"/>
      <c r="AL157" s="1"/>
      <c r="AM157" s="1"/>
      <c r="AN157" s="1"/>
      <c r="AO157" s="1"/>
      <c r="AP157" s="43"/>
      <c r="AQ157" s="1"/>
      <c r="AR157" s="1"/>
      <c r="AS157" s="1"/>
      <c r="AT157" s="1"/>
      <c r="AU157" s="43"/>
      <c r="AV157" s="1"/>
      <c r="AW157" s="1"/>
      <c r="AX157" s="1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</row>
    <row r="158" spans="1:70" ht="15.75" customHeight="1">
      <c r="A158" s="1"/>
      <c r="B158" s="58"/>
      <c r="C158" s="1"/>
      <c r="D158" s="1"/>
      <c r="E158" s="1"/>
      <c r="F158" s="1"/>
      <c r="G158" s="1"/>
      <c r="H158" s="1"/>
      <c r="I158" s="1"/>
      <c r="J158" s="43"/>
      <c r="K158" s="1"/>
      <c r="L158" s="1"/>
      <c r="M158" s="1"/>
      <c r="N158" s="4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43"/>
      <c r="AG158" s="1"/>
      <c r="AH158" s="1"/>
      <c r="AI158" s="1"/>
      <c r="AJ158" s="1"/>
      <c r="AK158" s="1"/>
      <c r="AL158" s="1"/>
      <c r="AM158" s="1"/>
      <c r="AN158" s="1"/>
      <c r="AO158" s="1"/>
      <c r="AP158" s="43"/>
      <c r="AQ158" s="1"/>
      <c r="AR158" s="1"/>
      <c r="AS158" s="1"/>
      <c r="AT158" s="1"/>
      <c r="AU158" s="43"/>
      <c r="AV158" s="1"/>
      <c r="AW158" s="1"/>
      <c r="AX158" s="1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</row>
    <row r="159" spans="1:70" ht="15.75" customHeight="1">
      <c r="A159" s="1"/>
      <c r="B159" s="58"/>
      <c r="C159" s="1"/>
      <c r="D159" s="1"/>
      <c r="E159" s="1"/>
      <c r="F159" s="1"/>
      <c r="G159" s="1"/>
      <c r="H159" s="1"/>
      <c r="I159" s="1"/>
      <c r="J159" s="43"/>
      <c r="K159" s="1"/>
      <c r="L159" s="1"/>
      <c r="M159" s="1"/>
      <c r="N159" s="4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43"/>
      <c r="AG159" s="1"/>
      <c r="AH159" s="1"/>
      <c r="AI159" s="1"/>
      <c r="AJ159" s="1"/>
      <c r="AK159" s="1"/>
      <c r="AL159" s="1"/>
      <c r="AM159" s="1"/>
      <c r="AN159" s="1"/>
      <c r="AO159" s="1"/>
      <c r="AP159" s="43"/>
      <c r="AQ159" s="1"/>
      <c r="AR159" s="1"/>
      <c r="AS159" s="1"/>
      <c r="AT159" s="1"/>
      <c r="AU159" s="43"/>
      <c r="AV159" s="1"/>
      <c r="AW159" s="1"/>
      <c r="AX159" s="1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</row>
    <row r="160" spans="1:70" ht="15.75" customHeight="1">
      <c r="A160" s="1"/>
      <c r="B160" s="58"/>
      <c r="C160" s="1"/>
      <c r="D160" s="1"/>
      <c r="E160" s="1"/>
      <c r="F160" s="1"/>
      <c r="G160" s="1"/>
      <c r="H160" s="1"/>
      <c r="I160" s="1"/>
      <c r="J160" s="43"/>
      <c r="K160" s="1"/>
      <c r="L160" s="1"/>
      <c r="M160" s="1"/>
      <c r="N160" s="4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43"/>
      <c r="AG160" s="1"/>
      <c r="AH160" s="1"/>
      <c r="AI160" s="1"/>
      <c r="AJ160" s="1"/>
      <c r="AK160" s="1"/>
      <c r="AL160" s="1"/>
      <c r="AM160" s="1"/>
      <c r="AN160" s="1"/>
      <c r="AO160" s="1"/>
      <c r="AP160" s="43"/>
      <c r="AQ160" s="1"/>
      <c r="AR160" s="1"/>
      <c r="AS160" s="1"/>
      <c r="AT160" s="1"/>
      <c r="AU160" s="43"/>
      <c r="AV160" s="1"/>
      <c r="AW160" s="1"/>
      <c r="AX160" s="1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</row>
    <row r="161" spans="1:70" ht="15.75" customHeight="1">
      <c r="A161" s="1"/>
      <c r="B161" s="58"/>
      <c r="C161" s="1"/>
      <c r="D161" s="1"/>
      <c r="E161" s="1"/>
      <c r="F161" s="1"/>
      <c r="G161" s="1"/>
      <c r="H161" s="1"/>
      <c r="I161" s="1"/>
      <c r="J161" s="43"/>
      <c r="K161" s="1"/>
      <c r="L161" s="1"/>
      <c r="M161" s="1"/>
      <c r="N161" s="4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43"/>
      <c r="AG161" s="1"/>
      <c r="AH161" s="1"/>
      <c r="AI161" s="1"/>
      <c r="AJ161" s="1"/>
      <c r="AK161" s="1"/>
      <c r="AL161" s="1"/>
      <c r="AM161" s="1"/>
      <c r="AN161" s="1"/>
      <c r="AO161" s="1"/>
      <c r="AP161" s="43"/>
      <c r="AQ161" s="1"/>
      <c r="AR161" s="1"/>
      <c r="AS161" s="1"/>
      <c r="AT161" s="1"/>
      <c r="AU161" s="43"/>
      <c r="AV161" s="1"/>
      <c r="AW161" s="1"/>
      <c r="AX161" s="1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</row>
    <row r="162" spans="1:70" ht="15.75" customHeight="1">
      <c r="A162" s="1"/>
      <c r="B162" s="58"/>
      <c r="C162" s="1"/>
      <c r="D162" s="1"/>
      <c r="E162" s="1"/>
      <c r="F162" s="1"/>
      <c r="G162" s="1"/>
      <c r="H162" s="1"/>
      <c r="I162" s="1"/>
      <c r="J162" s="43"/>
      <c r="K162" s="1"/>
      <c r="L162" s="1"/>
      <c r="M162" s="1"/>
      <c r="N162" s="4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43"/>
      <c r="AG162" s="1"/>
      <c r="AH162" s="1"/>
      <c r="AI162" s="1"/>
      <c r="AJ162" s="1"/>
      <c r="AK162" s="1"/>
      <c r="AL162" s="1"/>
      <c r="AM162" s="1"/>
      <c r="AN162" s="1"/>
      <c r="AO162" s="1"/>
      <c r="AP162" s="43"/>
      <c r="AQ162" s="1"/>
      <c r="AR162" s="1"/>
      <c r="AS162" s="1"/>
      <c r="AT162" s="1"/>
      <c r="AU162" s="43"/>
      <c r="AV162" s="1"/>
      <c r="AW162" s="1"/>
      <c r="AX162" s="1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</row>
    <row r="163" spans="1:70" ht="15.75" customHeight="1">
      <c r="A163" s="1"/>
      <c r="B163" s="58"/>
      <c r="C163" s="1"/>
      <c r="D163" s="1"/>
      <c r="E163" s="1"/>
      <c r="F163" s="1"/>
      <c r="G163" s="1"/>
      <c r="H163" s="1"/>
      <c r="I163" s="1"/>
      <c r="J163" s="43"/>
      <c r="K163" s="1"/>
      <c r="L163" s="1"/>
      <c r="M163" s="1"/>
      <c r="N163" s="4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43"/>
      <c r="AG163" s="1"/>
      <c r="AH163" s="1"/>
      <c r="AI163" s="1"/>
      <c r="AJ163" s="1"/>
      <c r="AK163" s="1"/>
      <c r="AL163" s="1"/>
      <c r="AM163" s="1"/>
      <c r="AN163" s="1"/>
      <c r="AO163" s="1"/>
      <c r="AP163" s="43"/>
      <c r="AQ163" s="1"/>
      <c r="AR163" s="1"/>
      <c r="AS163" s="1"/>
      <c r="AT163" s="1"/>
      <c r="AU163" s="43"/>
      <c r="AV163" s="1"/>
      <c r="AW163" s="1"/>
      <c r="AX163" s="1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</row>
    <row r="164" spans="1:70" ht="15.75" customHeight="1">
      <c r="A164" s="1"/>
      <c r="B164" s="58"/>
      <c r="C164" s="1"/>
      <c r="D164" s="1"/>
      <c r="E164" s="1"/>
      <c r="F164" s="1"/>
      <c r="G164" s="1"/>
      <c r="H164" s="1"/>
      <c r="I164" s="1"/>
      <c r="J164" s="43"/>
      <c r="K164" s="1"/>
      <c r="L164" s="1"/>
      <c r="M164" s="1"/>
      <c r="N164" s="4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43"/>
      <c r="AG164" s="1"/>
      <c r="AH164" s="1"/>
      <c r="AI164" s="1"/>
      <c r="AJ164" s="1"/>
      <c r="AK164" s="1"/>
      <c r="AL164" s="1"/>
      <c r="AM164" s="1"/>
      <c r="AN164" s="1"/>
      <c r="AO164" s="1"/>
      <c r="AP164" s="43"/>
      <c r="AQ164" s="1"/>
      <c r="AR164" s="1"/>
      <c r="AS164" s="1"/>
      <c r="AT164" s="1"/>
      <c r="AU164" s="43"/>
      <c r="AV164" s="1"/>
      <c r="AW164" s="1"/>
      <c r="AX164" s="1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</row>
    <row r="165" spans="1:70" ht="15.75" customHeight="1">
      <c r="A165" s="1"/>
      <c r="B165" s="58"/>
      <c r="C165" s="1"/>
      <c r="D165" s="1"/>
      <c r="E165" s="1"/>
      <c r="F165" s="1"/>
      <c r="G165" s="1"/>
      <c r="H165" s="1"/>
      <c r="I165" s="1"/>
      <c r="J165" s="43"/>
      <c r="K165" s="1"/>
      <c r="L165" s="1"/>
      <c r="M165" s="1"/>
      <c r="N165" s="4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43"/>
      <c r="AG165" s="1"/>
      <c r="AH165" s="1"/>
      <c r="AI165" s="1"/>
      <c r="AJ165" s="1"/>
      <c r="AK165" s="1"/>
      <c r="AL165" s="1"/>
      <c r="AM165" s="1"/>
      <c r="AN165" s="1"/>
      <c r="AO165" s="1"/>
      <c r="AP165" s="43"/>
      <c r="AQ165" s="1"/>
      <c r="AR165" s="1"/>
      <c r="AS165" s="1"/>
      <c r="AT165" s="1"/>
      <c r="AU165" s="43"/>
      <c r="AV165" s="1"/>
      <c r="AW165" s="1"/>
      <c r="AX165" s="1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</row>
    <row r="166" spans="1:70" ht="15.75" customHeight="1">
      <c r="A166" s="1"/>
      <c r="B166" s="58"/>
      <c r="C166" s="1"/>
      <c r="D166" s="1"/>
      <c r="E166" s="1"/>
      <c r="F166" s="1"/>
      <c r="G166" s="1"/>
      <c r="H166" s="1"/>
      <c r="I166" s="1"/>
      <c r="J166" s="43"/>
      <c r="K166" s="1"/>
      <c r="L166" s="1"/>
      <c r="M166" s="1"/>
      <c r="N166" s="4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43"/>
      <c r="AG166" s="1"/>
      <c r="AH166" s="1"/>
      <c r="AI166" s="1"/>
      <c r="AJ166" s="1"/>
      <c r="AK166" s="1"/>
      <c r="AL166" s="1"/>
      <c r="AM166" s="1"/>
      <c r="AN166" s="1"/>
      <c r="AO166" s="1"/>
      <c r="AP166" s="43"/>
      <c r="AQ166" s="1"/>
      <c r="AR166" s="1"/>
      <c r="AS166" s="1"/>
      <c r="AT166" s="1"/>
      <c r="AU166" s="43"/>
      <c r="AV166" s="1"/>
      <c r="AW166" s="1"/>
      <c r="AX166" s="1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</row>
    <row r="167" spans="1:70" ht="15.75" customHeight="1">
      <c r="A167" s="1"/>
      <c r="B167" s="58"/>
      <c r="C167" s="1"/>
      <c r="D167" s="1"/>
      <c r="E167" s="1"/>
      <c r="F167" s="1"/>
      <c r="G167" s="1"/>
      <c r="H167" s="1"/>
      <c r="I167" s="1"/>
      <c r="J167" s="43"/>
      <c r="K167" s="1"/>
      <c r="L167" s="1"/>
      <c r="M167" s="1"/>
      <c r="N167" s="4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43"/>
      <c r="AG167" s="1"/>
      <c r="AH167" s="1"/>
      <c r="AI167" s="1"/>
      <c r="AJ167" s="1"/>
      <c r="AK167" s="1"/>
      <c r="AL167" s="1"/>
      <c r="AM167" s="1"/>
      <c r="AN167" s="1"/>
      <c r="AO167" s="1"/>
      <c r="AP167" s="43"/>
      <c r="AQ167" s="1"/>
      <c r="AR167" s="1"/>
      <c r="AS167" s="1"/>
      <c r="AT167" s="1"/>
      <c r="AU167" s="43"/>
      <c r="AV167" s="1"/>
      <c r="AW167" s="1"/>
      <c r="AX167" s="1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</row>
    <row r="168" spans="1:70" ht="15.75" customHeight="1">
      <c r="A168" s="1"/>
      <c r="B168" s="58"/>
      <c r="C168" s="1"/>
      <c r="D168" s="1"/>
      <c r="E168" s="1"/>
      <c r="F168" s="1"/>
      <c r="G168" s="1"/>
      <c r="H168" s="1"/>
      <c r="I168" s="1"/>
      <c r="J168" s="43"/>
      <c r="K168" s="1"/>
      <c r="L168" s="1"/>
      <c r="M168" s="1"/>
      <c r="N168" s="4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43"/>
      <c r="AG168" s="1"/>
      <c r="AH168" s="1"/>
      <c r="AI168" s="1"/>
      <c r="AJ168" s="1"/>
      <c r="AK168" s="1"/>
      <c r="AL168" s="1"/>
      <c r="AM168" s="1"/>
      <c r="AN168" s="1"/>
      <c r="AO168" s="1"/>
      <c r="AP168" s="43"/>
      <c r="AQ168" s="1"/>
      <c r="AR168" s="1"/>
      <c r="AS168" s="1"/>
      <c r="AT168" s="1"/>
      <c r="AU168" s="43"/>
      <c r="AV168" s="1"/>
      <c r="AW168" s="1"/>
      <c r="AX168" s="1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</row>
    <row r="169" spans="1:70" ht="15.75" customHeight="1">
      <c r="A169" s="1"/>
      <c r="B169" s="58"/>
      <c r="C169" s="1"/>
      <c r="D169" s="1"/>
      <c r="E169" s="1"/>
      <c r="F169" s="1"/>
      <c r="G169" s="1"/>
      <c r="H169" s="1"/>
      <c r="I169" s="1"/>
      <c r="J169" s="43"/>
      <c r="K169" s="1"/>
      <c r="L169" s="1"/>
      <c r="M169" s="1"/>
      <c r="N169" s="4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43"/>
      <c r="AG169" s="1"/>
      <c r="AH169" s="1"/>
      <c r="AI169" s="1"/>
      <c r="AJ169" s="1"/>
      <c r="AK169" s="1"/>
      <c r="AL169" s="1"/>
      <c r="AM169" s="1"/>
      <c r="AN169" s="1"/>
      <c r="AO169" s="1"/>
      <c r="AP169" s="43"/>
      <c r="AQ169" s="1"/>
      <c r="AR169" s="1"/>
      <c r="AS169" s="1"/>
      <c r="AT169" s="1"/>
      <c r="AU169" s="43"/>
      <c r="AV169" s="1"/>
      <c r="AW169" s="1"/>
      <c r="AX169" s="1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</row>
    <row r="170" spans="1:70" ht="15.75" customHeight="1">
      <c r="A170" s="1"/>
      <c r="B170" s="58"/>
      <c r="C170" s="1"/>
      <c r="D170" s="1"/>
      <c r="E170" s="1"/>
      <c r="F170" s="1"/>
      <c r="G170" s="1"/>
      <c r="H170" s="1"/>
      <c r="I170" s="1"/>
      <c r="J170" s="43"/>
      <c r="K170" s="1"/>
      <c r="L170" s="1"/>
      <c r="M170" s="1"/>
      <c r="N170" s="4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43"/>
      <c r="AG170" s="1"/>
      <c r="AH170" s="1"/>
      <c r="AI170" s="1"/>
      <c r="AJ170" s="1"/>
      <c r="AK170" s="1"/>
      <c r="AL170" s="1"/>
      <c r="AM170" s="1"/>
      <c r="AN170" s="1"/>
      <c r="AO170" s="1"/>
      <c r="AP170" s="43"/>
      <c r="AQ170" s="1"/>
      <c r="AR170" s="1"/>
      <c r="AS170" s="1"/>
      <c r="AT170" s="1"/>
      <c r="AU170" s="43"/>
      <c r="AV170" s="1"/>
      <c r="AW170" s="1"/>
      <c r="AX170" s="1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</row>
    <row r="171" spans="1:70" ht="15.75" customHeight="1">
      <c r="A171" s="1"/>
      <c r="B171" s="58"/>
      <c r="C171" s="1"/>
      <c r="D171" s="1"/>
      <c r="E171" s="1"/>
      <c r="F171" s="1"/>
      <c r="G171" s="1"/>
      <c r="H171" s="1"/>
      <c r="I171" s="1"/>
      <c r="J171" s="43"/>
      <c r="K171" s="1"/>
      <c r="L171" s="1"/>
      <c r="M171" s="1"/>
      <c r="N171" s="4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43"/>
      <c r="AG171" s="1"/>
      <c r="AH171" s="1"/>
      <c r="AI171" s="1"/>
      <c r="AJ171" s="1"/>
      <c r="AK171" s="1"/>
      <c r="AL171" s="1"/>
      <c r="AM171" s="1"/>
      <c r="AN171" s="1"/>
      <c r="AO171" s="1"/>
      <c r="AP171" s="43"/>
      <c r="AQ171" s="1"/>
      <c r="AR171" s="1"/>
      <c r="AS171" s="1"/>
      <c r="AT171" s="1"/>
      <c r="AU171" s="43"/>
      <c r="AV171" s="1"/>
      <c r="AW171" s="1"/>
      <c r="AX171" s="1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</row>
    <row r="172" spans="1:70" ht="15.75" customHeight="1">
      <c r="A172" s="1"/>
      <c r="B172" s="58"/>
      <c r="C172" s="1"/>
      <c r="D172" s="1"/>
      <c r="E172" s="1"/>
      <c r="F172" s="1"/>
      <c r="G172" s="1"/>
      <c r="H172" s="1"/>
      <c r="I172" s="1"/>
      <c r="J172" s="43"/>
      <c r="K172" s="1"/>
      <c r="L172" s="1"/>
      <c r="M172" s="1"/>
      <c r="N172" s="4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43"/>
      <c r="AG172" s="1"/>
      <c r="AH172" s="1"/>
      <c r="AI172" s="1"/>
      <c r="AJ172" s="1"/>
      <c r="AK172" s="1"/>
      <c r="AL172" s="1"/>
      <c r="AM172" s="1"/>
      <c r="AN172" s="1"/>
      <c r="AO172" s="1"/>
      <c r="AP172" s="43"/>
      <c r="AQ172" s="1"/>
      <c r="AR172" s="1"/>
      <c r="AS172" s="1"/>
      <c r="AT172" s="1"/>
      <c r="AU172" s="43"/>
      <c r="AV172" s="1"/>
      <c r="AW172" s="1"/>
      <c r="AX172" s="1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</row>
    <row r="173" spans="1:70" ht="15.75" customHeight="1">
      <c r="A173" s="1"/>
      <c r="B173" s="58"/>
      <c r="C173" s="1"/>
      <c r="D173" s="1"/>
      <c r="E173" s="1"/>
      <c r="F173" s="1"/>
      <c r="G173" s="1"/>
      <c r="H173" s="1"/>
      <c r="I173" s="1"/>
      <c r="J173" s="43"/>
      <c r="K173" s="1"/>
      <c r="L173" s="1"/>
      <c r="M173" s="1"/>
      <c r="N173" s="4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43"/>
      <c r="AG173" s="1"/>
      <c r="AH173" s="1"/>
      <c r="AI173" s="1"/>
      <c r="AJ173" s="1"/>
      <c r="AK173" s="1"/>
      <c r="AL173" s="1"/>
      <c r="AM173" s="1"/>
      <c r="AN173" s="1"/>
      <c r="AO173" s="1"/>
      <c r="AP173" s="43"/>
      <c r="AQ173" s="1"/>
      <c r="AR173" s="1"/>
      <c r="AS173" s="1"/>
      <c r="AT173" s="1"/>
      <c r="AU173" s="43"/>
      <c r="AV173" s="1"/>
      <c r="AW173" s="1"/>
      <c r="AX173" s="1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</row>
    <row r="174" spans="1:70" ht="15.75" customHeight="1">
      <c r="A174" s="1"/>
      <c r="B174" s="58"/>
      <c r="C174" s="1"/>
      <c r="D174" s="1"/>
      <c r="E174" s="1"/>
      <c r="F174" s="1"/>
      <c r="G174" s="1"/>
      <c r="H174" s="1"/>
      <c r="I174" s="1"/>
      <c r="J174" s="43"/>
      <c r="K174" s="1"/>
      <c r="L174" s="1"/>
      <c r="M174" s="1"/>
      <c r="N174" s="4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43"/>
      <c r="AG174" s="1"/>
      <c r="AH174" s="1"/>
      <c r="AI174" s="1"/>
      <c r="AJ174" s="1"/>
      <c r="AK174" s="1"/>
      <c r="AL174" s="1"/>
      <c r="AM174" s="1"/>
      <c r="AN174" s="1"/>
      <c r="AO174" s="1"/>
      <c r="AP174" s="43"/>
      <c r="AQ174" s="1"/>
      <c r="AR174" s="1"/>
      <c r="AS174" s="1"/>
      <c r="AT174" s="1"/>
      <c r="AU174" s="43"/>
      <c r="AV174" s="1"/>
      <c r="AW174" s="1"/>
      <c r="AX174" s="1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</row>
    <row r="175" spans="1:70" ht="15.75" customHeight="1">
      <c r="A175" s="1"/>
      <c r="B175" s="58"/>
      <c r="C175" s="1"/>
      <c r="D175" s="1"/>
      <c r="E175" s="1"/>
      <c r="F175" s="1"/>
      <c r="G175" s="1"/>
      <c r="H175" s="1"/>
      <c r="I175" s="1"/>
      <c r="J175" s="43"/>
      <c r="K175" s="1"/>
      <c r="L175" s="1"/>
      <c r="M175" s="1"/>
      <c r="N175" s="4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43"/>
      <c r="AG175" s="1"/>
      <c r="AH175" s="1"/>
      <c r="AI175" s="1"/>
      <c r="AJ175" s="1"/>
      <c r="AK175" s="1"/>
      <c r="AL175" s="1"/>
      <c r="AM175" s="1"/>
      <c r="AN175" s="1"/>
      <c r="AO175" s="1"/>
      <c r="AP175" s="43"/>
      <c r="AQ175" s="1"/>
      <c r="AR175" s="1"/>
      <c r="AS175" s="1"/>
      <c r="AT175" s="1"/>
      <c r="AU175" s="43"/>
      <c r="AV175" s="1"/>
      <c r="AW175" s="1"/>
      <c r="AX175" s="1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</row>
    <row r="176" spans="1:70" ht="15.75" customHeight="1">
      <c r="A176" s="1"/>
      <c r="B176" s="58"/>
      <c r="C176" s="1"/>
      <c r="D176" s="1"/>
      <c r="E176" s="1"/>
      <c r="F176" s="1"/>
      <c r="G176" s="1"/>
      <c r="H176" s="1"/>
      <c r="I176" s="1"/>
      <c r="J176" s="43"/>
      <c r="K176" s="1"/>
      <c r="L176" s="1"/>
      <c r="M176" s="1"/>
      <c r="N176" s="4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43"/>
      <c r="AG176" s="1"/>
      <c r="AH176" s="1"/>
      <c r="AI176" s="1"/>
      <c r="AJ176" s="1"/>
      <c r="AK176" s="1"/>
      <c r="AL176" s="1"/>
      <c r="AM176" s="1"/>
      <c r="AN176" s="1"/>
      <c r="AO176" s="1"/>
      <c r="AP176" s="43"/>
      <c r="AQ176" s="1"/>
      <c r="AR176" s="1"/>
      <c r="AS176" s="1"/>
      <c r="AT176" s="1"/>
      <c r="AU176" s="43"/>
      <c r="AV176" s="1"/>
      <c r="AW176" s="1"/>
      <c r="AX176" s="1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</row>
    <row r="177" spans="1:70" ht="15.75" customHeight="1">
      <c r="A177" s="1"/>
      <c r="B177" s="58"/>
      <c r="C177" s="1"/>
      <c r="D177" s="1"/>
      <c r="E177" s="1"/>
      <c r="F177" s="1"/>
      <c r="G177" s="1"/>
      <c r="H177" s="1"/>
      <c r="I177" s="1"/>
      <c r="J177" s="43"/>
      <c r="K177" s="1"/>
      <c r="L177" s="1"/>
      <c r="M177" s="1"/>
      <c r="N177" s="4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43"/>
      <c r="AG177" s="1"/>
      <c r="AH177" s="1"/>
      <c r="AI177" s="1"/>
      <c r="AJ177" s="1"/>
      <c r="AK177" s="1"/>
      <c r="AL177" s="1"/>
      <c r="AM177" s="1"/>
      <c r="AN177" s="1"/>
      <c r="AO177" s="1"/>
      <c r="AP177" s="43"/>
      <c r="AQ177" s="1"/>
      <c r="AR177" s="1"/>
      <c r="AS177" s="1"/>
      <c r="AT177" s="1"/>
      <c r="AU177" s="43"/>
      <c r="AV177" s="1"/>
      <c r="AW177" s="1"/>
      <c r="AX177" s="1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</row>
    <row r="178" spans="1:70" ht="15.75" customHeight="1">
      <c r="A178" s="1"/>
      <c r="B178" s="58"/>
      <c r="C178" s="1"/>
      <c r="D178" s="1"/>
      <c r="E178" s="1"/>
      <c r="F178" s="1"/>
      <c r="G178" s="1"/>
      <c r="H178" s="1"/>
      <c r="I178" s="1"/>
      <c r="J178" s="43"/>
      <c r="K178" s="1"/>
      <c r="L178" s="1"/>
      <c r="M178" s="1"/>
      <c r="N178" s="4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43"/>
      <c r="AG178" s="1"/>
      <c r="AH178" s="1"/>
      <c r="AI178" s="1"/>
      <c r="AJ178" s="1"/>
      <c r="AK178" s="1"/>
      <c r="AL178" s="1"/>
      <c r="AM178" s="1"/>
      <c r="AN178" s="1"/>
      <c r="AO178" s="1"/>
      <c r="AP178" s="43"/>
      <c r="AQ178" s="1"/>
      <c r="AR178" s="1"/>
      <c r="AS178" s="1"/>
      <c r="AT178" s="1"/>
      <c r="AU178" s="43"/>
      <c r="AV178" s="1"/>
      <c r="AW178" s="1"/>
      <c r="AX178" s="1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</row>
    <row r="179" spans="1:70" ht="15.75" customHeight="1">
      <c r="A179" s="1"/>
      <c r="B179" s="58"/>
      <c r="C179" s="1"/>
      <c r="D179" s="1"/>
      <c r="E179" s="1"/>
      <c r="F179" s="1"/>
      <c r="G179" s="1"/>
      <c r="H179" s="1"/>
      <c r="I179" s="1"/>
      <c r="J179" s="43"/>
      <c r="K179" s="1"/>
      <c r="L179" s="1"/>
      <c r="M179" s="1"/>
      <c r="N179" s="4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43"/>
      <c r="AG179" s="1"/>
      <c r="AH179" s="1"/>
      <c r="AI179" s="1"/>
      <c r="AJ179" s="1"/>
      <c r="AK179" s="1"/>
      <c r="AL179" s="1"/>
      <c r="AM179" s="1"/>
      <c r="AN179" s="1"/>
      <c r="AO179" s="1"/>
      <c r="AP179" s="43"/>
      <c r="AQ179" s="1"/>
      <c r="AR179" s="1"/>
      <c r="AS179" s="1"/>
      <c r="AT179" s="1"/>
      <c r="AU179" s="43"/>
      <c r="AV179" s="1"/>
      <c r="AW179" s="1"/>
      <c r="AX179" s="1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</row>
    <row r="180" spans="1:70" ht="15.75" customHeight="1">
      <c r="A180" s="1"/>
      <c r="B180" s="58"/>
      <c r="C180" s="1"/>
      <c r="D180" s="1"/>
      <c r="E180" s="1"/>
      <c r="F180" s="1"/>
      <c r="G180" s="1"/>
      <c r="H180" s="1"/>
      <c r="I180" s="1"/>
      <c r="J180" s="43"/>
      <c r="K180" s="1"/>
      <c r="L180" s="1"/>
      <c r="M180" s="1"/>
      <c r="N180" s="4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43"/>
      <c r="AG180" s="1"/>
      <c r="AH180" s="1"/>
      <c r="AI180" s="1"/>
      <c r="AJ180" s="1"/>
      <c r="AK180" s="1"/>
      <c r="AL180" s="1"/>
      <c r="AM180" s="1"/>
      <c r="AN180" s="1"/>
      <c r="AO180" s="1"/>
      <c r="AP180" s="43"/>
      <c r="AQ180" s="1"/>
      <c r="AR180" s="1"/>
      <c r="AS180" s="1"/>
      <c r="AT180" s="1"/>
      <c r="AU180" s="43"/>
      <c r="AV180" s="1"/>
      <c r="AW180" s="1"/>
      <c r="AX180" s="1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</row>
    <row r="181" spans="1:70" ht="15.75" customHeight="1">
      <c r="A181" s="1"/>
      <c r="B181" s="58"/>
      <c r="C181" s="1"/>
      <c r="D181" s="1"/>
      <c r="E181" s="1"/>
      <c r="F181" s="1"/>
      <c r="G181" s="1"/>
      <c r="H181" s="1"/>
      <c r="I181" s="1"/>
      <c r="J181" s="43"/>
      <c r="K181" s="1"/>
      <c r="L181" s="1"/>
      <c r="M181" s="1"/>
      <c r="N181" s="4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43"/>
      <c r="AG181" s="1"/>
      <c r="AH181" s="1"/>
      <c r="AI181" s="1"/>
      <c r="AJ181" s="1"/>
      <c r="AK181" s="1"/>
      <c r="AL181" s="1"/>
      <c r="AM181" s="1"/>
      <c r="AN181" s="1"/>
      <c r="AO181" s="1"/>
      <c r="AP181" s="43"/>
      <c r="AQ181" s="1"/>
      <c r="AR181" s="1"/>
      <c r="AS181" s="1"/>
      <c r="AT181" s="1"/>
      <c r="AU181" s="43"/>
      <c r="AV181" s="1"/>
      <c r="AW181" s="1"/>
      <c r="AX181" s="1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</row>
    <row r="182" spans="1:70" ht="15.75" customHeight="1">
      <c r="A182" s="1"/>
      <c r="B182" s="58"/>
      <c r="C182" s="1"/>
      <c r="D182" s="1"/>
      <c r="E182" s="1"/>
      <c r="F182" s="1"/>
      <c r="G182" s="1"/>
      <c r="H182" s="1"/>
      <c r="I182" s="1"/>
      <c r="J182" s="43"/>
      <c r="K182" s="1"/>
      <c r="L182" s="1"/>
      <c r="M182" s="1"/>
      <c r="N182" s="4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43"/>
      <c r="AG182" s="1"/>
      <c r="AH182" s="1"/>
      <c r="AI182" s="1"/>
      <c r="AJ182" s="1"/>
      <c r="AK182" s="1"/>
      <c r="AL182" s="1"/>
      <c r="AM182" s="1"/>
      <c r="AN182" s="1"/>
      <c r="AO182" s="1"/>
      <c r="AP182" s="43"/>
      <c r="AQ182" s="1"/>
      <c r="AR182" s="1"/>
      <c r="AS182" s="1"/>
      <c r="AT182" s="1"/>
      <c r="AU182" s="43"/>
      <c r="AV182" s="1"/>
      <c r="AW182" s="1"/>
      <c r="AX182" s="1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</row>
    <row r="183" spans="1:70" ht="15.75" customHeight="1">
      <c r="A183" s="1"/>
      <c r="B183" s="58"/>
      <c r="C183" s="1"/>
      <c r="D183" s="1"/>
      <c r="E183" s="1"/>
      <c r="F183" s="1"/>
      <c r="G183" s="1"/>
      <c r="H183" s="1"/>
      <c r="I183" s="1"/>
      <c r="J183" s="43"/>
      <c r="K183" s="1"/>
      <c r="L183" s="1"/>
      <c r="M183" s="1"/>
      <c r="N183" s="4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43"/>
      <c r="AG183" s="1"/>
      <c r="AH183" s="1"/>
      <c r="AI183" s="1"/>
      <c r="AJ183" s="1"/>
      <c r="AK183" s="1"/>
      <c r="AL183" s="1"/>
      <c r="AM183" s="1"/>
      <c r="AN183" s="1"/>
      <c r="AO183" s="1"/>
      <c r="AP183" s="43"/>
      <c r="AQ183" s="1"/>
      <c r="AR183" s="1"/>
      <c r="AS183" s="1"/>
      <c r="AT183" s="1"/>
      <c r="AU183" s="43"/>
      <c r="AV183" s="1"/>
      <c r="AW183" s="1"/>
      <c r="AX183" s="1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</row>
    <row r="184" spans="1:70" ht="15.75" customHeight="1">
      <c r="A184" s="1"/>
      <c r="B184" s="58"/>
      <c r="C184" s="1"/>
      <c r="D184" s="1"/>
      <c r="E184" s="1"/>
      <c r="F184" s="1"/>
      <c r="G184" s="1"/>
      <c r="H184" s="1"/>
      <c r="I184" s="1"/>
      <c r="J184" s="43"/>
      <c r="K184" s="1"/>
      <c r="L184" s="1"/>
      <c r="M184" s="1"/>
      <c r="N184" s="4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43"/>
      <c r="AG184" s="1"/>
      <c r="AH184" s="1"/>
      <c r="AI184" s="1"/>
      <c r="AJ184" s="1"/>
      <c r="AK184" s="1"/>
      <c r="AL184" s="1"/>
      <c r="AM184" s="1"/>
      <c r="AN184" s="1"/>
      <c r="AO184" s="1"/>
      <c r="AP184" s="43"/>
      <c r="AQ184" s="1"/>
      <c r="AR184" s="1"/>
      <c r="AS184" s="1"/>
      <c r="AT184" s="1"/>
      <c r="AU184" s="43"/>
      <c r="AV184" s="1"/>
      <c r="AW184" s="1"/>
      <c r="AX184" s="1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</row>
    <row r="185" spans="1:70" ht="15.75" customHeight="1">
      <c r="A185" s="1"/>
      <c r="B185" s="58"/>
      <c r="C185" s="1"/>
      <c r="D185" s="1"/>
      <c r="E185" s="1"/>
      <c r="F185" s="1"/>
      <c r="G185" s="1"/>
      <c r="H185" s="1"/>
      <c r="I185" s="1"/>
      <c r="J185" s="43"/>
      <c r="K185" s="1"/>
      <c r="L185" s="1"/>
      <c r="M185" s="1"/>
      <c r="N185" s="4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43"/>
      <c r="AG185" s="1"/>
      <c r="AH185" s="1"/>
      <c r="AI185" s="1"/>
      <c r="AJ185" s="1"/>
      <c r="AK185" s="1"/>
      <c r="AL185" s="1"/>
      <c r="AM185" s="1"/>
      <c r="AN185" s="1"/>
      <c r="AO185" s="1"/>
      <c r="AP185" s="43"/>
      <c r="AQ185" s="1"/>
      <c r="AR185" s="1"/>
      <c r="AS185" s="1"/>
      <c r="AT185" s="1"/>
      <c r="AU185" s="43"/>
      <c r="AV185" s="1"/>
      <c r="AW185" s="1"/>
      <c r="AX185" s="1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</row>
    <row r="186" spans="1:70" ht="15.75" customHeight="1">
      <c r="A186" s="1"/>
      <c r="B186" s="58"/>
      <c r="C186" s="1"/>
      <c r="D186" s="1"/>
      <c r="E186" s="1"/>
      <c r="F186" s="1"/>
      <c r="G186" s="1"/>
      <c r="H186" s="1"/>
      <c r="I186" s="1"/>
      <c r="J186" s="43"/>
      <c r="K186" s="1"/>
      <c r="L186" s="1"/>
      <c r="M186" s="1"/>
      <c r="N186" s="4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43"/>
      <c r="AG186" s="1"/>
      <c r="AH186" s="1"/>
      <c r="AI186" s="1"/>
      <c r="AJ186" s="1"/>
      <c r="AK186" s="1"/>
      <c r="AL186" s="1"/>
      <c r="AM186" s="1"/>
      <c r="AN186" s="1"/>
      <c r="AO186" s="1"/>
      <c r="AP186" s="43"/>
      <c r="AQ186" s="1"/>
      <c r="AR186" s="1"/>
      <c r="AS186" s="1"/>
      <c r="AT186" s="1"/>
      <c r="AU186" s="43"/>
      <c r="AV186" s="1"/>
      <c r="AW186" s="1"/>
      <c r="AX186" s="1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</row>
    <row r="187" spans="1:70" ht="15.75" customHeight="1">
      <c r="A187" s="1"/>
      <c r="B187" s="58"/>
      <c r="C187" s="1"/>
      <c r="D187" s="1"/>
      <c r="E187" s="1"/>
      <c r="F187" s="1"/>
      <c r="G187" s="1"/>
      <c r="H187" s="1"/>
      <c r="I187" s="1"/>
      <c r="J187" s="43"/>
      <c r="K187" s="1"/>
      <c r="L187" s="1"/>
      <c r="M187" s="1"/>
      <c r="N187" s="4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43"/>
      <c r="AG187" s="1"/>
      <c r="AH187" s="1"/>
      <c r="AI187" s="1"/>
      <c r="AJ187" s="1"/>
      <c r="AK187" s="1"/>
      <c r="AL187" s="1"/>
      <c r="AM187" s="1"/>
      <c r="AN187" s="1"/>
      <c r="AO187" s="1"/>
      <c r="AP187" s="43"/>
      <c r="AQ187" s="1"/>
      <c r="AR187" s="1"/>
      <c r="AS187" s="1"/>
      <c r="AT187" s="1"/>
      <c r="AU187" s="43"/>
      <c r="AV187" s="1"/>
      <c r="AW187" s="1"/>
      <c r="AX187" s="1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</row>
    <row r="188" spans="1:70" ht="15.75" customHeight="1">
      <c r="A188" s="1"/>
      <c r="B188" s="58"/>
      <c r="C188" s="1"/>
      <c r="D188" s="1"/>
      <c r="E188" s="1"/>
      <c r="F188" s="1"/>
      <c r="G188" s="1"/>
      <c r="H188" s="1"/>
      <c r="I188" s="1"/>
      <c r="J188" s="43"/>
      <c r="K188" s="1"/>
      <c r="L188" s="1"/>
      <c r="M188" s="1"/>
      <c r="N188" s="4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43"/>
      <c r="AG188" s="1"/>
      <c r="AH188" s="1"/>
      <c r="AI188" s="1"/>
      <c r="AJ188" s="1"/>
      <c r="AK188" s="1"/>
      <c r="AL188" s="1"/>
      <c r="AM188" s="1"/>
      <c r="AN188" s="1"/>
      <c r="AO188" s="1"/>
      <c r="AP188" s="43"/>
      <c r="AQ188" s="1"/>
      <c r="AR188" s="1"/>
      <c r="AS188" s="1"/>
      <c r="AT188" s="1"/>
      <c r="AU188" s="43"/>
      <c r="AV188" s="1"/>
      <c r="AW188" s="1"/>
      <c r="AX188" s="1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</row>
    <row r="189" spans="1:70" ht="15.75" customHeight="1">
      <c r="A189" s="1"/>
      <c r="B189" s="58"/>
      <c r="C189" s="1"/>
      <c r="D189" s="1"/>
      <c r="E189" s="1"/>
      <c r="F189" s="1"/>
      <c r="G189" s="1"/>
      <c r="H189" s="1"/>
      <c r="I189" s="1"/>
      <c r="J189" s="43"/>
      <c r="K189" s="1"/>
      <c r="L189" s="1"/>
      <c r="M189" s="1"/>
      <c r="N189" s="4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43"/>
      <c r="AG189" s="1"/>
      <c r="AH189" s="1"/>
      <c r="AI189" s="1"/>
      <c r="AJ189" s="1"/>
      <c r="AK189" s="1"/>
      <c r="AL189" s="1"/>
      <c r="AM189" s="1"/>
      <c r="AN189" s="1"/>
      <c r="AO189" s="1"/>
      <c r="AP189" s="43"/>
      <c r="AQ189" s="1"/>
      <c r="AR189" s="1"/>
      <c r="AS189" s="1"/>
      <c r="AT189" s="1"/>
      <c r="AU189" s="43"/>
      <c r="AV189" s="1"/>
      <c r="AW189" s="1"/>
      <c r="AX189" s="1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</row>
    <row r="190" spans="1:70" ht="15.75" customHeight="1">
      <c r="A190" s="1"/>
      <c r="B190" s="58"/>
      <c r="C190" s="1"/>
      <c r="D190" s="1"/>
      <c r="E190" s="1"/>
      <c r="F190" s="1"/>
      <c r="G190" s="1"/>
      <c r="H190" s="1"/>
      <c r="I190" s="1"/>
      <c r="J190" s="43"/>
      <c r="K190" s="1"/>
      <c r="L190" s="1"/>
      <c r="M190" s="1"/>
      <c r="N190" s="4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43"/>
      <c r="AG190" s="1"/>
      <c r="AH190" s="1"/>
      <c r="AI190" s="1"/>
      <c r="AJ190" s="1"/>
      <c r="AK190" s="1"/>
      <c r="AL190" s="1"/>
      <c r="AM190" s="1"/>
      <c r="AN190" s="1"/>
      <c r="AO190" s="1"/>
      <c r="AP190" s="43"/>
      <c r="AQ190" s="1"/>
      <c r="AR190" s="1"/>
      <c r="AS190" s="1"/>
      <c r="AT190" s="1"/>
      <c r="AU190" s="43"/>
      <c r="AV190" s="1"/>
      <c r="AW190" s="1"/>
      <c r="AX190" s="1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</row>
    <row r="191" spans="1:70" ht="15.75" customHeight="1">
      <c r="A191" s="1"/>
      <c r="B191" s="58"/>
      <c r="C191" s="1"/>
      <c r="D191" s="1"/>
      <c r="E191" s="1"/>
      <c r="F191" s="1"/>
      <c r="G191" s="1"/>
      <c r="H191" s="1"/>
      <c r="I191" s="1"/>
      <c r="J191" s="43"/>
      <c r="K191" s="1"/>
      <c r="L191" s="1"/>
      <c r="M191" s="1"/>
      <c r="N191" s="4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43"/>
      <c r="AG191" s="1"/>
      <c r="AH191" s="1"/>
      <c r="AI191" s="1"/>
      <c r="AJ191" s="1"/>
      <c r="AK191" s="1"/>
      <c r="AL191" s="1"/>
      <c r="AM191" s="1"/>
      <c r="AN191" s="1"/>
      <c r="AO191" s="1"/>
      <c r="AP191" s="43"/>
      <c r="AQ191" s="1"/>
      <c r="AR191" s="1"/>
      <c r="AS191" s="1"/>
      <c r="AT191" s="1"/>
      <c r="AU191" s="43"/>
      <c r="AV191" s="1"/>
      <c r="AW191" s="1"/>
      <c r="AX191" s="1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</row>
    <row r="192" spans="1:70" ht="15.75" customHeight="1">
      <c r="A192" s="1"/>
      <c r="B192" s="58"/>
      <c r="C192" s="1"/>
      <c r="D192" s="1"/>
      <c r="E192" s="1"/>
      <c r="F192" s="1"/>
      <c r="G192" s="1"/>
      <c r="H192" s="1"/>
      <c r="I192" s="1"/>
      <c r="J192" s="43"/>
      <c r="K192" s="1"/>
      <c r="L192" s="1"/>
      <c r="M192" s="1"/>
      <c r="N192" s="4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43"/>
      <c r="AG192" s="1"/>
      <c r="AH192" s="1"/>
      <c r="AI192" s="1"/>
      <c r="AJ192" s="1"/>
      <c r="AK192" s="1"/>
      <c r="AL192" s="1"/>
      <c r="AM192" s="1"/>
      <c r="AN192" s="1"/>
      <c r="AO192" s="1"/>
      <c r="AP192" s="43"/>
      <c r="AQ192" s="1"/>
      <c r="AR192" s="1"/>
      <c r="AS192" s="1"/>
      <c r="AT192" s="1"/>
      <c r="AU192" s="43"/>
      <c r="AV192" s="1"/>
      <c r="AW192" s="1"/>
      <c r="AX192" s="1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</row>
    <row r="193" spans="1:70" ht="15.75" customHeight="1">
      <c r="A193" s="1"/>
      <c r="B193" s="58"/>
      <c r="C193" s="1"/>
      <c r="D193" s="1"/>
      <c r="E193" s="1"/>
      <c r="F193" s="1"/>
      <c r="G193" s="1"/>
      <c r="H193" s="1"/>
      <c r="I193" s="1"/>
      <c r="J193" s="43"/>
      <c r="K193" s="1"/>
      <c r="L193" s="1"/>
      <c r="M193" s="1"/>
      <c r="N193" s="4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43"/>
      <c r="AG193" s="1"/>
      <c r="AH193" s="1"/>
      <c r="AI193" s="1"/>
      <c r="AJ193" s="1"/>
      <c r="AK193" s="1"/>
      <c r="AL193" s="1"/>
      <c r="AM193" s="1"/>
      <c r="AN193" s="1"/>
      <c r="AO193" s="1"/>
      <c r="AP193" s="43"/>
      <c r="AQ193" s="1"/>
      <c r="AR193" s="1"/>
      <c r="AS193" s="1"/>
      <c r="AT193" s="1"/>
      <c r="AU193" s="43"/>
      <c r="AV193" s="1"/>
      <c r="AW193" s="1"/>
      <c r="AX193" s="1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</row>
    <row r="194" spans="1:70" ht="15.75" customHeight="1">
      <c r="A194" s="1"/>
      <c r="B194" s="58"/>
      <c r="C194" s="1"/>
      <c r="D194" s="1"/>
      <c r="E194" s="1"/>
      <c r="F194" s="1"/>
      <c r="G194" s="1"/>
      <c r="H194" s="1"/>
      <c r="I194" s="1"/>
      <c r="J194" s="43"/>
      <c r="K194" s="1"/>
      <c r="L194" s="1"/>
      <c r="M194" s="1"/>
      <c r="N194" s="4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43"/>
      <c r="AG194" s="1"/>
      <c r="AH194" s="1"/>
      <c r="AI194" s="1"/>
      <c r="AJ194" s="1"/>
      <c r="AK194" s="1"/>
      <c r="AL194" s="1"/>
      <c r="AM194" s="1"/>
      <c r="AN194" s="1"/>
      <c r="AO194" s="1"/>
      <c r="AP194" s="43"/>
      <c r="AQ194" s="1"/>
      <c r="AR194" s="1"/>
      <c r="AS194" s="1"/>
      <c r="AT194" s="1"/>
      <c r="AU194" s="43"/>
      <c r="AV194" s="1"/>
      <c r="AW194" s="1"/>
      <c r="AX194" s="1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</row>
    <row r="195" spans="1:70" ht="15.75" customHeight="1">
      <c r="A195" s="1"/>
      <c r="B195" s="58"/>
      <c r="C195" s="1"/>
      <c r="D195" s="1"/>
      <c r="E195" s="1"/>
      <c r="F195" s="1"/>
      <c r="G195" s="1"/>
      <c r="H195" s="1"/>
      <c r="I195" s="1"/>
      <c r="J195" s="43"/>
      <c r="K195" s="1"/>
      <c r="L195" s="1"/>
      <c r="M195" s="1"/>
      <c r="N195" s="4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43"/>
      <c r="AG195" s="1"/>
      <c r="AH195" s="1"/>
      <c r="AI195" s="1"/>
      <c r="AJ195" s="1"/>
      <c r="AK195" s="1"/>
      <c r="AL195" s="1"/>
      <c r="AM195" s="1"/>
      <c r="AN195" s="1"/>
      <c r="AO195" s="1"/>
      <c r="AP195" s="43"/>
      <c r="AQ195" s="1"/>
      <c r="AR195" s="1"/>
      <c r="AS195" s="1"/>
      <c r="AT195" s="1"/>
      <c r="AU195" s="43"/>
      <c r="AV195" s="1"/>
      <c r="AW195" s="1"/>
      <c r="AX195" s="1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</row>
    <row r="196" spans="1:70" ht="15.75" customHeight="1">
      <c r="A196" s="1"/>
      <c r="B196" s="58"/>
      <c r="C196" s="1"/>
      <c r="D196" s="1"/>
      <c r="E196" s="1"/>
      <c r="F196" s="1"/>
      <c r="G196" s="1"/>
      <c r="H196" s="1"/>
      <c r="I196" s="1"/>
      <c r="J196" s="43"/>
      <c r="K196" s="1"/>
      <c r="L196" s="1"/>
      <c r="M196" s="1"/>
      <c r="N196" s="4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43"/>
      <c r="AG196" s="1"/>
      <c r="AH196" s="1"/>
      <c r="AI196" s="1"/>
      <c r="AJ196" s="1"/>
      <c r="AK196" s="1"/>
      <c r="AL196" s="1"/>
      <c r="AM196" s="1"/>
      <c r="AN196" s="1"/>
      <c r="AO196" s="1"/>
      <c r="AP196" s="43"/>
      <c r="AQ196" s="1"/>
      <c r="AR196" s="1"/>
      <c r="AS196" s="1"/>
      <c r="AT196" s="1"/>
      <c r="AU196" s="43"/>
      <c r="AV196" s="1"/>
      <c r="AW196" s="1"/>
      <c r="AX196" s="1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</row>
    <row r="197" spans="1:70" ht="15.75" customHeight="1">
      <c r="A197" s="1"/>
      <c r="B197" s="58"/>
      <c r="C197" s="1"/>
      <c r="D197" s="1"/>
      <c r="E197" s="1"/>
      <c r="F197" s="1"/>
      <c r="G197" s="1"/>
      <c r="H197" s="1"/>
      <c r="I197" s="1"/>
      <c r="J197" s="43"/>
      <c r="K197" s="1"/>
      <c r="L197" s="1"/>
      <c r="M197" s="1"/>
      <c r="N197" s="4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43"/>
      <c r="AG197" s="1"/>
      <c r="AH197" s="1"/>
      <c r="AI197" s="1"/>
      <c r="AJ197" s="1"/>
      <c r="AK197" s="1"/>
      <c r="AL197" s="1"/>
      <c r="AM197" s="1"/>
      <c r="AN197" s="1"/>
      <c r="AO197" s="1"/>
      <c r="AP197" s="43"/>
      <c r="AQ197" s="1"/>
      <c r="AR197" s="1"/>
      <c r="AS197" s="1"/>
      <c r="AT197" s="1"/>
      <c r="AU197" s="43"/>
      <c r="AV197" s="1"/>
      <c r="AW197" s="1"/>
      <c r="AX197" s="1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</row>
    <row r="198" spans="1:70" ht="15.75" customHeight="1">
      <c r="A198" s="1"/>
      <c r="B198" s="58"/>
      <c r="C198" s="1"/>
      <c r="D198" s="1"/>
      <c r="E198" s="1"/>
      <c r="F198" s="1"/>
      <c r="G198" s="1"/>
      <c r="H198" s="1"/>
      <c r="I198" s="1"/>
      <c r="J198" s="43"/>
      <c r="K198" s="1"/>
      <c r="L198" s="1"/>
      <c r="M198" s="1"/>
      <c r="N198" s="4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43"/>
      <c r="AG198" s="1"/>
      <c r="AH198" s="1"/>
      <c r="AI198" s="1"/>
      <c r="AJ198" s="1"/>
      <c r="AK198" s="1"/>
      <c r="AL198" s="1"/>
      <c r="AM198" s="1"/>
      <c r="AN198" s="1"/>
      <c r="AO198" s="1"/>
      <c r="AP198" s="43"/>
      <c r="AQ198" s="1"/>
      <c r="AR198" s="1"/>
      <c r="AS198" s="1"/>
      <c r="AT198" s="1"/>
      <c r="AU198" s="43"/>
      <c r="AV198" s="1"/>
      <c r="AW198" s="1"/>
      <c r="AX198" s="1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</row>
    <row r="199" spans="1:70" ht="15.75" customHeight="1">
      <c r="A199" s="1"/>
      <c r="B199" s="58"/>
      <c r="C199" s="1"/>
      <c r="D199" s="1"/>
      <c r="E199" s="1"/>
      <c r="F199" s="1"/>
      <c r="G199" s="1"/>
      <c r="H199" s="1"/>
      <c r="I199" s="1"/>
      <c r="J199" s="43"/>
      <c r="K199" s="1"/>
      <c r="L199" s="1"/>
      <c r="M199" s="1"/>
      <c r="N199" s="4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43"/>
      <c r="AG199" s="1"/>
      <c r="AH199" s="1"/>
      <c r="AI199" s="1"/>
      <c r="AJ199" s="1"/>
      <c r="AK199" s="1"/>
      <c r="AL199" s="1"/>
      <c r="AM199" s="1"/>
      <c r="AN199" s="1"/>
      <c r="AO199" s="1"/>
      <c r="AP199" s="43"/>
      <c r="AQ199" s="1"/>
      <c r="AR199" s="1"/>
      <c r="AS199" s="1"/>
      <c r="AT199" s="1"/>
      <c r="AU199" s="43"/>
      <c r="AV199" s="1"/>
      <c r="AW199" s="1"/>
      <c r="AX199" s="1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</row>
    <row r="200" spans="1:70" ht="15.75" customHeight="1">
      <c r="A200" s="1"/>
      <c r="B200" s="58"/>
      <c r="C200" s="1"/>
      <c r="D200" s="1"/>
      <c r="E200" s="1"/>
      <c r="F200" s="1"/>
      <c r="G200" s="1"/>
      <c r="H200" s="1"/>
      <c r="I200" s="1"/>
      <c r="J200" s="43"/>
      <c r="K200" s="1"/>
      <c r="L200" s="1"/>
      <c r="M200" s="1"/>
      <c r="N200" s="4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43"/>
      <c r="AG200" s="1"/>
      <c r="AH200" s="1"/>
      <c r="AI200" s="1"/>
      <c r="AJ200" s="1"/>
      <c r="AK200" s="1"/>
      <c r="AL200" s="1"/>
      <c r="AM200" s="1"/>
      <c r="AN200" s="1"/>
      <c r="AO200" s="1"/>
      <c r="AP200" s="43"/>
      <c r="AQ200" s="1"/>
      <c r="AR200" s="1"/>
      <c r="AS200" s="1"/>
      <c r="AT200" s="1"/>
      <c r="AU200" s="43"/>
      <c r="AV200" s="1"/>
      <c r="AW200" s="1"/>
      <c r="AX200" s="1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</row>
    <row r="201" spans="1:70" ht="15.75" customHeight="1">
      <c r="A201" s="1"/>
      <c r="B201" s="58"/>
      <c r="C201" s="1"/>
      <c r="D201" s="1"/>
      <c r="E201" s="1"/>
      <c r="F201" s="1"/>
      <c r="G201" s="1"/>
      <c r="H201" s="1"/>
      <c r="I201" s="1"/>
      <c r="J201" s="43"/>
      <c r="K201" s="1"/>
      <c r="L201" s="1"/>
      <c r="M201" s="1"/>
      <c r="N201" s="4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43"/>
      <c r="AG201" s="1"/>
      <c r="AH201" s="1"/>
      <c r="AI201" s="1"/>
      <c r="AJ201" s="1"/>
      <c r="AK201" s="1"/>
      <c r="AL201" s="1"/>
      <c r="AM201" s="1"/>
      <c r="AN201" s="1"/>
      <c r="AO201" s="1"/>
      <c r="AP201" s="43"/>
      <c r="AQ201" s="1"/>
      <c r="AR201" s="1"/>
      <c r="AS201" s="1"/>
      <c r="AT201" s="1"/>
      <c r="AU201" s="43"/>
      <c r="AV201" s="1"/>
      <c r="AW201" s="1"/>
      <c r="AX201" s="1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</row>
    <row r="202" spans="1:70" ht="15.75" customHeight="1">
      <c r="A202" s="1"/>
      <c r="B202" s="58"/>
      <c r="C202" s="1"/>
      <c r="D202" s="1"/>
      <c r="E202" s="1"/>
      <c r="F202" s="1"/>
      <c r="G202" s="1"/>
      <c r="H202" s="1"/>
      <c r="I202" s="1"/>
      <c r="J202" s="43"/>
      <c r="K202" s="1"/>
      <c r="L202" s="1"/>
      <c r="M202" s="1"/>
      <c r="N202" s="4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43"/>
      <c r="AG202" s="1"/>
      <c r="AH202" s="1"/>
      <c r="AI202" s="1"/>
      <c r="AJ202" s="1"/>
      <c r="AK202" s="1"/>
      <c r="AL202" s="1"/>
      <c r="AM202" s="1"/>
      <c r="AN202" s="1"/>
      <c r="AO202" s="1"/>
      <c r="AP202" s="43"/>
      <c r="AQ202" s="1"/>
      <c r="AR202" s="1"/>
      <c r="AS202" s="1"/>
      <c r="AT202" s="1"/>
      <c r="AU202" s="43"/>
      <c r="AV202" s="1"/>
      <c r="AW202" s="1"/>
      <c r="AX202" s="1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</row>
    <row r="203" spans="1:70" ht="15.75" customHeight="1">
      <c r="A203" s="1"/>
      <c r="B203" s="58"/>
      <c r="C203" s="1"/>
      <c r="D203" s="1"/>
      <c r="E203" s="1"/>
      <c r="F203" s="1"/>
      <c r="G203" s="1"/>
      <c r="H203" s="1"/>
      <c r="I203" s="1"/>
      <c r="J203" s="43"/>
      <c r="K203" s="1"/>
      <c r="L203" s="1"/>
      <c r="M203" s="1"/>
      <c r="N203" s="4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43"/>
      <c r="AG203" s="1"/>
      <c r="AH203" s="1"/>
      <c r="AI203" s="1"/>
      <c r="AJ203" s="1"/>
      <c r="AK203" s="1"/>
      <c r="AL203" s="1"/>
      <c r="AM203" s="1"/>
      <c r="AN203" s="1"/>
      <c r="AO203" s="1"/>
      <c r="AP203" s="43"/>
      <c r="AQ203" s="1"/>
      <c r="AR203" s="1"/>
      <c r="AS203" s="1"/>
      <c r="AT203" s="1"/>
      <c r="AU203" s="43"/>
      <c r="AV203" s="1"/>
      <c r="AW203" s="1"/>
      <c r="AX203" s="1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</row>
    <row r="204" spans="1:70" ht="15.75" customHeight="1">
      <c r="A204" s="1"/>
      <c r="B204" s="58"/>
      <c r="C204" s="1"/>
      <c r="D204" s="1"/>
      <c r="E204" s="1"/>
      <c r="F204" s="1"/>
      <c r="G204" s="1"/>
      <c r="H204" s="1"/>
      <c r="I204" s="1"/>
      <c r="J204" s="43"/>
      <c r="K204" s="1"/>
      <c r="L204" s="1"/>
      <c r="M204" s="1"/>
      <c r="N204" s="4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43"/>
      <c r="AG204" s="1"/>
      <c r="AH204" s="1"/>
      <c r="AI204" s="1"/>
      <c r="AJ204" s="1"/>
      <c r="AK204" s="1"/>
      <c r="AL204" s="1"/>
      <c r="AM204" s="1"/>
      <c r="AN204" s="1"/>
      <c r="AO204" s="1"/>
      <c r="AP204" s="43"/>
      <c r="AQ204" s="1"/>
      <c r="AR204" s="1"/>
      <c r="AS204" s="1"/>
      <c r="AT204" s="1"/>
      <c r="AU204" s="43"/>
      <c r="AV204" s="1"/>
      <c r="AW204" s="1"/>
      <c r="AX204" s="1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</row>
    <row r="205" spans="1:70" ht="15.75" customHeight="1">
      <c r="A205" s="1"/>
      <c r="B205" s="58"/>
      <c r="C205" s="1"/>
      <c r="D205" s="1"/>
      <c r="E205" s="1"/>
      <c r="F205" s="1"/>
      <c r="G205" s="1"/>
      <c r="H205" s="1"/>
      <c r="I205" s="1"/>
      <c r="J205" s="43"/>
      <c r="K205" s="1"/>
      <c r="L205" s="1"/>
      <c r="M205" s="1"/>
      <c r="N205" s="4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43"/>
      <c r="AG205" s="1"/>
      <c r="AH205" s="1"/>
      <c r="AI205" s="1"/>
      <c r="AJ205" s="1"/>
      <c r="AK205" s="1"/>
      <c r="AL205" s="1"/>
      <c r="AM205" s="1"/>
      <c r="AN205" s="1"/>
      <c r="AO205" s="1"/>
      <c r="AP205" s="43"/>
      <c r="AQ205" s="1"/>
      <c r="AR205" s="1"/>
      <c r="AS205" s="1"/>
      <c r="AT205" s="1"/>
      <c r="AU205" s="43"/>
      <c r="AV205" s="1"/>
      <c r="AW205" s="1"/>
      <c r="AX205" s="1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</row>
    <row r="206" spans="1:70" ht="15.75" customHeight="1">
      <c r="A206" s="1"/>
      <c r="B206" s="58"/>
      <c r="C206" s="1"/>
      <c r="D206" s="1"/>
      <c r="E206" s="1"/>
      <c r="F206" s="1"/>
      <c r="G206" s="1"/>
      <c r="H206" s="1"/>
      <c r="I206" s="1"/>
      <c r="J206" s="43"/>
      <c r="K206" s="1"/>
      <c r="L206" s="1"/>
      <c r="M206" s="1"/>
      <c r="N206" s="4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43"/>
      <c r="AG206" s="1"/>
      <c r="AH206" s="1"/>
      <c r="AI206" s="1"/>
      <c r="AJ206" s="1"/>
      <c r="AK206" s="1"/>
      <c r="AL206" s="1"/>
      <c r="AM206" s="1"/>
      <c r="AN206" s="1"/>
      <c r="AO206" s="1"/>
      <c r="AP206" s="43"/>
      <c r="AQ206" s="1"/>
      <c r="AR206" s="1"/>
      <c r="AS206" s="1"/>
      <c r="AT206" s="1"/>
      <c r="AU206" s="43"/>
      <c r="AV206" s="1"/>
      <c r="AW206" s="1"/>
      <c r="AX206" s="1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</row>
    <row r="207" spans="1:70" ht="15.75" customHeight="1">
      <c r="A207" s="1"/>
      <c r="B207" s="58"/>
      <c r="C207" s="1"/>
      <c r="D207" s="1"/>
      <c r="E207" s="1"/>
      <c r="F207" s="1"/>
      <c r="G207" s="1"/>
      <c r="H207" s="1"/>
      <c r="I207" s="1"/>
      <c r="J207" s="43"/>
      <c r="K207" s="1"/>
      <c r="L207" s="1"/>
      <c r="M207" s="1"/>
      <c r="N207" s="4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43"/>
      <c r="AG207" s="1"/>
      <c r="AH207" s="1"/>
      <c r="AI207" s="1"/>
      <c r="AJ207" s="1"/>
      <c r="AK207" s="1"/>
      <c r="AL207" s="1"/>
      <c r="AM207" s="1"/>
      <c r="AN207" s="1"/>
      <c r="AO207" s="1"/>
      <c r="AP207" s="43"/>
      <c r="AQ207" s="1"/>
      <c r="AR207" s="1"/>
      <c r="AS207" s="1"/>
      <c r="AT207" s="1"/>
      <c r="AU207" s="43"/>
      <c r="AV207" s="1"/>
      <c r="AW207" s="1"/>
      <c r="AX207" s="1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</row>
    <row r="208" spans="1:70" ht="15.75" customHeight="1">
      <c r="A208" s="1"/>
      <c r="B208" s="58"/>
      <c r="C208" s="1"/>
      <c r="D208" s="1"/>
      <c r="E208" s="1"/>
      <c r="F208" s="1"/>
      <c r="G208" s="1"/>
      <c r="H208" s="1"/>
      <c r="I208" s="1"/>
      <c r="J208" s="43"/>
      <c r="K208" s="1"/>
      <c r="L208" s="1"/>
      <c r="M208" s="1"/>
      <c r="N208" s="4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43"/>
      <c r="AG208" s="1"/>
      <c r="AH208" s="1"/>
      <c r="AI208" s="1"/>
      <c r="AJ208" s="1"/>
      <c r="AK208" s="1"/>
      <c r="AL208" s="1"/>
      <c r="AM208" s="1"/>
      <c r="AN208" s="1"/>
      <c r="AO208" s="1"/>
      <c r="AP208" s="43"/>
      <c r="AQ208" s="1"/>
      <c r="AR208" s="1"/>
      <c r="AS208" s="1"/>
      <c r="AT208" s="1"/>
      <c r="AU208" s="43"/>
      <c r="AV208" s="1"/>
      <c r="AW208" s="1"/>
      <c r="AX208" s="1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</row>
    <row r="209" spans="1:70" ht="15.75" customHeight="1">
      <c r="A209" s="1"/>
      <c r="B209" s="58"/>
      <c r="C209" s="1"/>
      <c r="D209" s="1"/>
      <c r="E209" s="1"/>
      <c r="F209" s="1"/>
      <c r="G209" s="1"/>
      <c r="H209" s="1"/>
      <c r="I209" s="1"/>
      <c r="J209" s="43"/>
      <c r="K209" s="1"/>
      <c r="L209" s="1"/>
      <c r="M209" s="1"/>
      <c r="N209" s="4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43"/>
      <c r="AG209" s="1"/>
      <c r="AH209" s="1"/>
      <c r="AI209" s="1"/>
      <c r="AJ209" s="1"/>
      <c r="AK209" s="1"/>
      <c r="AL209" s="1"/>
      <c r="AM209" s="1"/>
      <c r="AN209" s="1"/>
      <c r="AO209" s="1"/>
      <c r="AP209" s="43"/>
      <c r="AQ209" s="1"/>
      <c r="AR209" s="1"/>
      <c r="AS209" s="1"/>
      <c r="AT209" s="1"/>
      <c r="AU209" s="43"/>
      <c r="AV209" s="1"/>
      <c r="AW209" s="1"/>
      <c r="AX209" s="1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</row>
    <row r="210" spans="1:70" ht="15.75" customHeight="1">
      <c r="A210" s="1"/>
      <c r="B210" s="58"/>
      <c r="C210" s="1"/>
      <c r="D210" s="1"/>
      <c r="E210" s="1"/>
      <c r="F210" s="1"/>
      <c r="G210" s="1"/>
      <c r="H210" s="1"/>
      <c r="I210" s="1"/>
      <c r="J210" s="43"/>
      <c r="K210" s="1"/>
      <c r="L210" s="1"/>
      <c r="M210" s="1"/>
      <c r="N210" s="4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43"/>
      <c r="AG210" s="1"/>
      <c r="AH210" s="1"/>
      <c r="AI210" s="1"/>
      <c r="AJ210" s="1"/>
      <c r="AK210" s="1"/>
      <c r="AL210" s="1"/>
      <c r="AM210" s="1"/>
      <c r="AN210" s="1"/>
      <c r="AO210" s="1"/>
      <c r="AP210" s="43"/>
      <c r="AQ210" s="1"/>
      <c r="AR210" s="1"/>
      <c r="AS210" s="1"/>
      <c r="AT210" s="1"/>
      <c r="AU210" s="43"/>
      <c r="AV210" s="1"/>
      <c r="AW210" s="1"/>
      <c r="AX210" s="1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</row>
    <row r="211" spans="1:70" ht="15.75" customHeight="1">
      <c r="A211" s="1"/>
      <c r="B211" s="58"/>
      <c r="C211" s="1"/>
      <c r="D211" s="1"/>
      <c r="E211" s="1"/>
      <c r="F211" s="1"/>
      <c r="G211" s="1"/>
      <c r="H211" s="1"/>
      <c r="I211" s="1"/>
      <c r="J211" s="43"/>
      <c r="K211" s="1"/>
      <c r="L211" s="1"/>
      <c r="M211" s="1"/>
      <c r="N211" s="4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43"/>
      <c r="AG211" s="1"/>
      <c r="AH211" s="1"/>
      <c r="AI211" s="1"/>
      <c r="AJ211" s="1"/>
      <c r="AK211" s="1"/>
      <c r="AL211" s="1"/>
      <c r="AM211" s="1"/>
      <c r="AN211" s="1"/>
      <c r="AO211" s="1"/>
      <c r="AP211" s="43"/>
      <c r="AQ211" s="1"/>
      <c r="AR211" s="1"/>
      <c r="AS211" s="1"/>
      <c r="AT211" s="1"/>
      <c r="AU211" s="43"/>
      <c r="AV211" s="1"/>
      <c r="AW211" s="1"/>
      <c r="AX211" s="1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</row>
    <row r="212" spans="1:70" ht="15.75" customHeight="1">
      <c r="A212" s="1"/>
      <c r="B212" s="58"/>
      <c r="C212" s="1"/>
      <c r="D212" s="1"/>
      <c r="E212" s="1"/>
      <c r="F212" s="1"/>
      <c r="G212" s="1"/>
      <c r="H212" s="1"/>
      <c r="I212" s="1"/>
      <c r="J212" s="43"/>
      <c r="K212" s="1"/>
      <c r="L212" s="1"/>
      <c r="M212" s="1"/>
      <c r="N212" s="4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43"/>
      <c r="AG212" s="1"/>
      <c r="AH212" s="1"/>
      <c r="AI212" s="1"/>
      <c r="AJ212" s="1"/>
      <c r="AK212" s="1"/>
      <c r="AL212" s="1"/>
      <c r="AM212" s="1"/>
      <c r="AN212" s="1"/>
      <c r="AO212" s="1"/>
      <c r="AP212" s="43"/>
      <c r="AQ212" s="1"/>
      <c r="AR212" s="1"/>
      <c r="AS212" s="1"/>
      <c r="AT212" s="1"/>
      <c r="AU212" s="43"/>
      <c r="AV212" s="1"/>
      <c r="AW212" s="1"/>
      <c r="AX212" s="1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</row>
    <row r="213" spans="1:70" ht="15.75" customHeight="1">
      <c r="A213" s="1"/>
      <c r="B213" s="58"/>
      <c r="C213" s="1"/>
      <c r="D213" s="1"/>
      <c r="E213" s="1"/>
      <c r="F213" s="1"/>
      <c r="G213" s="1"/>
      <c r="H213" s="1"/>
      <c r="I213" s="1"/>
      <c r="J213" s="43"/>
      <c r="K213" s="1"/>
      <c r="L213" s="1"/>
      <c r="M213" s="1"/>
      <c r="N213" s="4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43"/>
      <c r="AG213" s="1"/>
      <c r="AH213" s="1"/>
      <c r="AI213" s="1"/>
      <c r="AJ213" s="1"/>
      <c r="AK213" s="1"/>
      <c r="AL213" s="1"/>
      <c r="AM213" s="1"/>
      <c r="AN213" s="1"/>
      <c r="AO213" s="1"/>
      <c r="AP213" s="43"/>
      <c r="AQ213" s="1"/>
      <c r="AR213" s="1"/>
      <c r="AS213" s="1"/>
      <c r="AT213" s="1"/>
      <c r="AU213" s="43"/>
      <c r="AV213" s="1"/>
      <c r="AW213" s="1"/>
      <c r="AX213" s="1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</row>
    <row r="214" spans="1:70" ht="15.75" customHeight="1">
      <c r="A214" s="1"/>
      <c r="B214" s="58"/>
      <c r="C214" s="1"/>
      <c r="D214" s="1"/>
      <c r="E214" s="1"/>
      <c r="F214" s="1"/>
      <c r="G214" s="1"/>
      <c r="H214" s="1"/>
      <c r="I214" s="1"/>
      <c r="J214" s="43"/>
      <c r="K214" s="1"/>
      <c r="L214" s="1"/>
      <c r="M214" s="1"/>
      <c r="N214" s="4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43"/>
      <c r="AG214" s="1"/>
      <c r="AH214" s="1"/>
      <c r="AI214" s="1"/>
      <c r="AJ214" s="1"/>
      <c r="AK214" s="1"/>
      <c r="AL214" s="1"/>
      <c r="AM214" s="1"/>
      <c r="AN214" s="1"/>
      <c r="AO214" s="1"/>
      <c r="AP214" s="43"/>
      <c r="AQ214" s="1"/>
      <c r="AR214" s="1"/>
      <c r="AS214" s="1"/>
      <c r="AT214" s="1"/>
      <c r="AU214" s="43"/>
      <c r="AV214" s="1"/>
      <c r="AW214" s="1"/>
      <c r="AX214" s="1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</row>
    <row r="215" spans="1:70" ht="15.75" customHeight="1">
      <c r="A215" s="1"/>
      <c r="B215" s="58"/>
      <c r="C215" s="1"/>
      <c r="D215" s="1"/>
      <c r="E215" s="1"/>
      <c r="F215" s="1"/>
      <c r="G215" s="1"/>
      <c r="H215" s="1"/>
      <c r="I215" s="1"/>
      <c r="J215" s="43"/>
      <c r="K215" s="1"/>
      <c r="L215" s="1"/>
      <c r="M215" s="1"/>
      <c r="N215" s="4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43"/>
      <c r="AG215" s="1"/>
      <c r="AH215" s="1"/>
      <c r="AI215" s="1"/>
      <c r="AJ215" s="1"/>
      <c r="AK215" s="1"/>
      <c r="AL215" s="1"/>
      <c r="AM215" s="1"/>
      <c r="AN215" s="1"/>
      <c r="AO215" s="1"/>
      <c r="AP215" s="43"/>
      <c r="AQ215" s="1"/>
      <c r="AR215" s="1"/>
      <c r="AS215" s="1"/>
      <c r="AT215" s="1"/>
      <c r="AU215" s="43"/>
      <c r="AV215" s="1"/>
      <c r="AW215" s="1"/>
      <c r="AX215" s="1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</row>
    <row r="216" spans="1:70" ht="15.75" customHeight="1">
      <c r="A216" s="1"/>
      <c r="B216" s="58"/>
      <c r="C216" s="1"/>
      <c r="D216" s="1"/>
      <c r="E216" s="1"/>
      <c r="F216" s="1"/>
      <c r="G216" s="1"/>
      <c r="H216" s="1"/>
      <c r="I216" s="1"/>
      <c r="J216" s="43"/>
      <c r="K216" s="1"/>
      <c r="L216" s="1"/>
      <c r="M216" s="1"/>
      <c r="N216" s="4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43"/>
      <c r="AG216" s="1"/>
      <c r="AH216" s="1"/>
      <c r="AI216" s="1"/>
      <c r="AJ216" s="1"/>
      <c r="AK216" s="1"/>
      <c r="AL216" s="1"/>
      <c r="AM216" s="1"/>
      <c r="AN216" s="1"/>
      <c r="AO216" s="1"/>
      <c r="AP216" s="43"/>
      <c r="AQ216" s="1"/>
      <c r="AR216" s="1"/>
      <c r="AS216" s="1"/>
      <c r="AT216" s="1"/>
      <c r="AU216" s="43"/>
      <c r="AV216" s="1"/>
      <c r="AW216" s="1"/>
      <c r="AX216" s="1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</row>
    <row r="217" spans="1:70" ht="15.75" customHeight="1">
      <c r="A217" s="1"/>
      <c r="B217" s="58"/>
      <c r="C217" s="1"/>
      <c r="D217" s="1"/>
      <c r="E217" s="1"/>
      <c r="F217" s="1"/>
      <c r="G217" s="1"/>
      <c r="H217" s="1"/>
      <c r="I217" s="1"/>
      <c r="J217" s="43"/>
      <c r="K217" s="1"/>
      <c r="L217" s="1"/>
      <c r="M217" s="1"/>
      <c r="N217" s="4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43"/>
      <c r="AG217" s="1"/>
      <c r="AH217" s="1"/>
      <c r="AI217" s="1"/>
      <c r="AJ217" s="1"/>
      <c r="AK217" s="1"/>
      <c r="AL217" s="1"/>
      <c r="AM217" s="1"/>
      <c r="AN217" s="1"/>
      <c r="AO217" s="1"/>
      <c r="AP217" s="43"/>
      <c r="AQ217" s="1"/>
      <c r="AR217" s="1"/>
      <c r="AS217" s="1"/>
      <c r="AT217" s="1"/>
      <c r="AU217" s="43"/>
      <c r="AV217" s="1"/>
      <c r="AW217" s="1"/>
      <c r="AX217" s="1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</row>
    <row r="218" spans="1:70" ht="15.75" customHeight="1">
      <c r="A218" s="1"/>
      <c r="B218" s="58"/>
      <c r="C218" s="1"/>
      <c r="D218" s="1"/>
      <c r="E218" s="1"/>
      <c r="F218" s="1"/>
      <c r="G218" s="1"/>
      <c r="H218" s="1"/>
      <c r="I218" s="1"/>
      <c r="J218" s="43"/>
      <c r="K218" s="1"/>
      <c r="L218" s="1"/>
      <c r="M218" s="1"/>
      <c r="N218" s="4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43"/>
      <c r="AG218" s="1"/>
      <c r="AH218" s="1"/>
      <c r="AI218" s="1"/>
      <c r="AJ218" s="1"/>
      <c r="AK218" s="1"/>
      <c r="AL218" s="1"/>
      <c r="AM218" s="1"/>
      <c r="AN218" s="1"/>
      <c r="AO218" s="1"/>
      <c r="AP218" s="43"/>
      <c r="AQ218" s="1"/>
      <c r="AR218" s="1"/>
      <c r="AS218" s="1"/>
      <c r="AT218" s="1"/>
      <c r="AU218" s="43"/>
      <c r="AV218" s="1"/>
      <c r="AW218" s="1"/>
      <c r="AX218" s="1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</row>
    <row r="219" spans="1:70" ht="15.75" customHeight="1">
      <c r="A219" s="1"/>
      <c r="B219" s="58"/>
      <c r="C219" s="1"/>
      <c r="D219" s="1"/>
      <c r="E219" s="1"/>
      <c r="F219" s="1"/>
      <c r="G219" s="1"/>
      <c r="H219" s="1"/>
      <c r="I219" s="1"/>
      <c r="J219" s="43"/>
      <c r="K219" s="1"/>
      <c r="L219" s="1"/>
      <c r="M219" s="1"/>
      <c r="N219" s="4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43"/>
      <c r="AG219" s="1"/>
      <c r="AH219" s="1"/>
      <c r="AI219" s="1"/>
      <c r="AJ219" s="1"/>
      <c r="AK219" s="1"/>
      <c r="AL219" s="1"/>
      <c r="AM219" s="1"/>
      <c r="AN219" s="1"/>
      <c r="AO219" s="1"/>
      <c r="AP219" s="43"/>
      <c r="AQ219" s="1"/>
      <c r="AR219" s="1"/>
      <c r="AS219" s="1"/>
      <c r="AT219" s="1"/>
      <c r="AU219" s="43"/>
      <c r="AV219" s="1"/>
      <c r="AW219" s="1"/>
      <c r="AX219" s="1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</row>
    <row r="220" spans="1:70" ht="15.75" customHeight="1">
      <c r="A220" s="1"/>
      <c r="B220" s="58"/>
      <c r="C220" s="1"/>
      <c r="D220" s="1"/>
      <c r="E220" s="1"/>
      <c r="F220" s="1"/>
      <c r="G220" s="1"/>
      <c r="H220" s="1"/>
      <c r="I220" s="1"/>
      <c r="J220" s="43"/>
      <c r="K220" s="1"/>
      <c r="L220" s="1"/>
      <c r="M220" s="1"/>
      <c r="N220" s="4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43"/>
      <c r="AG220" s="1"/>
      <c r="AH220" s="1"/>
      <c r="AI220" s="1"/>
      <c r="AJ220" s="1"/>
      <c r="AK220" s="1"/>
      <c r="AL220" s="1"/>
      <c r="AM220" s="1"/>
      <c r="AN220" s="1"/>
      <c r="AO220" s="1"/>
      <c r="AP220" s="43"/>
      <c r="AQ220" s="1"/>
      <c r="AR220" s="1"/>
      <c r="AS220" s="1"/>
      <c r="AT220" s="1"/>
      <c r="AU220" s="43"/>
      <c r="AV220" s="1"/>
      <c r="AW220" s="1"/>
      <c r="AX220" s="1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</row>
    <row r="221" spans="1:70" ht="15.75" customHeight="1">
      <c r="A221" s="1"/>
      <c r="B221" s="58"/>
      <c r="C221" s="1"/>
      <c r="D221" s="1"/>
      <c r="E221" s="1"/>
      <c r="F221" s="1"/>
      <c r="G221" s="1"/>
      <c r="H221" s="1"/>
      <c r="I221" s="1"/>
      <c r="J221" s="43"/>
      <c r="K221" s="1"/>
      <c r="L221" s="1"/>
      <c r="M221" s="1"/>
      <c r="N221" s="4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43"/>
      <c r="AG221" s="1"/>
      <c r="AH221" s="1"/>
      <c r="AI221" s="1"/>
      <c r="AJ221" s="1"/>
      <c r="AK221" s="1"/>
      <c r="AL221" s="1"/>
      <c r="AM221" s="1"/>
      <c r="AN221" s="1"/>
      <c r="AO221" s="1"/>
      <c r="AP221" s="43"/>
      <c r="AQ221" s="1"/>
      <c r="AR221" s="1"/>
      <c r="AS221" s="1"/>
      <c r="AT221" s="1"/>
      <c r="AU221" s="43"/>
      <c r="AV221" s="1"/>
      <c r="AW221" s="1"/>
      <c r="AX221" s="1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</row>
    <row r="222" spans="1:70" ht="15.75" customHeight="1">
      <c r="A222" s="1"/>
      <c r="B222" s="58"/>
      <c r="C222" s="1"/>
      <c r="D222" s="1"/>
      <c r="E222" s="1"/>
      <c r="F222" s="1"/>
      <c r="G222" s="1"/>
      <c r="H222" s="1"/>
      <c r="I222" s="1"/>
      <c r="J222" s="43"/>
      <c r="K222" s="1"/>
      <c r="L222" s="1"/>
      <c r="M222" s="1"/>
      <c r="N222" s="4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43"/>
      <c r="AG222" s="1"/>
      <c r="AH222" s="1"/>
      <c r="AI222" s="1"/>
      <c r="AJ222" s="1"/>
      <c r="AK222" s="1"/>
      <c r="AL222" s="1"/>
      <c r="AM222" s="1"/>
      <c r="AN222" s="1"/>
      <c r="AO222" s="1"/>
      <c r="AP222" s="43"/>
      <c r="AQ222" s="1"/>
      <c r="AR222" s="1"/>
      <c r="AS222" s="1"/>
      <c r="AT222" s="1"/>
      <c r="AU222" s="43"/>
      <c r="AV222" s="1"/>
      <c r="AW222" s="1"/>
      <c r="AX222" s="1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</row>
    <row r="223" spans="1:70" ht="15.75" customHeight="1">
      <c r="A223" s="1"/>
      <c r="B223" s="58"/>
      <c r="C223" s="1"/>
      <c r="D223" s="1"/>
      <c r="E223" s="1"/>
      <c r="F223" s="1"/>
      <c r="G223" s="1"/>
      <c r="H223" s="1"/>
      <c r="I223" s="1"/>
      <c r="J223" s="43"/>
      <c r="K223" s="1"/>
      <c r="L223" s="1"/>
      <c r="M223" s="1"/>
      <c r="N223" s="4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43"/>
      <c r="AG223" s="1"/>
      <c r="AH223" s="1"/>
      <c r="AI223" s="1"/>
      <c r="AJ223" s="1"/>
      <c r="AK223" s="1"/>
      <c r="AL223" s="1"/>
      <c r="AM223" s="1"/>
      <c r="AN223" s="1"/>
      <c r="AO223" s="1"/>
      <c r="AP223" s="43"/>
      <c r="AQ223" s="1"/>
      <c r="AR223" s="1"/>
      <c r="AS223" s="1"/>
      <c r="AT223" s="1"/>
      <c r="AU223" s="43"/>
      <c r="AV223" s="1"/>
      <c r="AW223" s="1"/>
      <c r="AX223" s="1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</row>
    <row r="224" spans="1:70" ht="15.75" customHeight="1">
      <c r="A224" s="1"/>
      <c r="B224" s="58"/>
      <c r="C224" s="1"/>
      <c r="D224" s="1"/>
      <c r="E224" s="1"/>
      <c r="F224" s="1"/>
      <c r="G224" s="1"/>
      <c r="H224" s="1"/>
      <c r="I224" s="1"/>
      <c r="J224" s="43"/>
      <c r="K224" s="1"/>
      <c r="L224" s="1"/>
      <c r="M224" s="1"/>
      <c r="N224" s="4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43"/>
      <c r="AG224" s="1"/>
      <c r="AH224" s="1"/>
      <c r="AI224" s="1"/>
      <c r="AJ224" s="1"/>
      <c r="AK224" s="1"/>
      <c r="AL224" s="1"/>
      <c r="AM224" s="1"/>
      <c r="AN224" s="1"/>
      <c r="AO224" s="1"/>
      <c r="AP224" s="43"/>
      <c r="AQ224" s="1"/>
      <c r="AR224" s="1"/>
      <c r="AS224" s="1"/>
      <c r="AT224" s="1"/>
      <c r="AU224" s="43"/>
      <c r="AV224" s="1"/>
      <c r="AW224" s="1"/>
      <c r="AX224" s="1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</row>
    <row r="225" spans="1:70" ht="15.75" customHeight="1">
      <c r="A225" s="1"/>
      <c r="B225" s="58"/>
      <c r="C225" s="1"/>
      <c r="D225" s="1"/>
      <c r="E225" s="1"/>
      <c r="F225" s="1"/>
      <c r="G225" s="1"/>
      <c r="H225" s="1"/>
      <c r="I225" s="1"/>
      <c r="J225" s="43"/>
      <c r="K225" s="1"/>
      <c r="L225" s="1"/>
      <c r="M225" s="1"/>
      <c r="N225" s="4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43"/>
      <c r="AG225" s="1"/>
      <c r="AH225" s="1"/>
      <c r="AI225" s="1"/>
      <c r="AJ225" s="1"/>
      <c r="AK225" s="1"/>
      <c r="AL225" s="1"/>
      <c r="AM225" s="1"/>
      <c r="AN225" s="1"/>
      <c r="AO225" s="1"/>
      <c r="AP225" s="43"/>
      <c r="AQ225" s="1"/>
      <c r="AR225" s="1"/>
      <c r="AS225" s="1"/>
      <c r="AT225" s="1"/>
      <c r="AU225" s="43"/>
      <c r="AV225" s="1"/>
      <c r="AW225" s="1"/>
      <c r="AX225" s="1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</row>
    <row r="226" spans="1:70" ht="15.75" customHeight="1">
      <c r="A226" s="1"/>
      <c r="B226" s="58"/>
      <c r="C226" s="1"/>
      <c r="D226" s="1"/>
      <c r="E226" s="1"/>
      <c r="F226" s="1"/>
      <c r="G226" s="1"/>
      <c r="H226" s="1"/>
      <c r="I226" s="1"/>
      <c r="J226" s="43"/>
      <c r="K226" s="1"/>
      <c r="L226" s="1"/>
      <c r="M226" s="1"/>
      <c r="N226" s="4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43"/>
      <c r="AG226" s="1"/>
      <c r="AH226" s="1"/>
      <c r="AI226" s="1"/>
      <c r="AJ226" s="1"/>
      <c r="AK226" s="1"/>
      <c r="AL226" s="1"/>
      <c r="AM226" s="1"/>
      <c r="AN226" s="1"/>
      <c r="AO226" s="1"/>
      <c r="AP226" s="43"/>
      <c r="AQ226" s="1"/>
      <c r="AR226" s="1"/>
      <c r="AS226" s="1"/>
      <c r="AT226" s="1"/>
      <c r="AU226" s="43"/>
      <c r="AV226" s="1"/>
      <c r="AW226" s="1"/>
      <c r="AX226" s="1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</row>
    <row r="227" spans="1:70" ht="15.75" customHeight="1">
      <c r="A227" s="1"/>
      <c r="B227" s="58"/>
      <c r="C227" s="1"/>
      <c r="D227" s="1"/>
      <c r="E227" s="1"/>
      <c r="F227" s="1"/>
      <c r="G227" s="1"/>
      <c r="H227" s="1"/>
      <c r="I227" s="1"/>
      <c r="J227" s="43"/>
      <c r="K227" s="1"/>
      <c r="L227" s="1"/>
      <c r="M227" s="1"/>
      <c r="N227" s="4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43"/>
      <c r="AG227" s="1"/>
      <c r="AH227" s="1"/>
      <c r="AI227" s="1"/>
      <c r="AJ227" s="1"/>
      <c r="AK227" s="1"/>
      <c r="AL227" s="1"/>
      <c r="AM227" s="1"/>
      <c r="AN227" s="1"/>
      <c r="AO227" s="1"/>
      <c r="AP227" s="43"/>
      <c r="AQ227" s="1"/>
      <c r="AR227" s="1"/>
      <c r="AS227" s="1"/>
      <c r="AT227" s="1"/>
      <c r="AU227" s="43"/>
      <c r="AV227" s="1"/>
      <c r="AW227" s="1"/>
      <c r="AX227" s="1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</row>
    <row r="228" spans="1:70" ht="15.75" customHeight="1">
      <c r="A228" s="1"/>
      <c r="B228" s="58"/>
      <c r="C228" s="1"/>
      <c r="D228" s="1"/>
      <c r="E228" s="1"/>
      <c r="F228" s="1"/>
      <c r="G228" s="1"/>
      <c r="H228" s="1"/>
      <c r="I228" s="1"/>
      <c r="J228" s="43"/>
      <c r="K228" s="1"/>
      <c r="L228" s="1"/>
      <c r="M228" s="1"/>
      <c r="N228" s="4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43"/>
      <c r="AG228" s="1"/>
      <c r="AH228" s="1"/>
      <c r="AI228" s="1"/>
      <c r="AJ228" s="1"/>
      <c r="AK228" s="1"/>
      <c r="AL228" s="1"/>
      <c r="AM228" s="1"/>
      <c r="AN228" s="1"/>
      <c r="AO228" s="1"/>
      <c r="AP228" s="43"/>
      <c r="AQ228" s="1"/>
      <c r="AR228" s="1"/>
      <c r="AS228" s="1"/>
      <c r="AT228" s="1"/>
      <c r="AU228" s="43"/>
      <c r="AV228" s="1"/>
      <c r="AW228" s="1"/>
      <c r="AX228" s="1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</row>
    <row r="229" spans="1:70" ht="15.75" customHeight="1">
      <c r="A229" s="1"/>
      <c r="B229" s="58"/>
      <c r="C229" s="1"/>
      <c r="D229" s="1"/>
      <c r="E229" s="1"/>
      <c r="F229" s="1"/>
      <c r="G229" s="1"/>
      <c r="H229" s="1"/>
      <c r="I229" s="1"/>
      <c r="J229" s="43"/>
      <c r="K229" s="1"/>
      <c r="L229" s="1"/>
      <c r="M229" s="1"/>
      <c r="N229" s="4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43"/>
      <c r="AG229" s="1"/>
      <c r="AH229" s="1"/>
      <c r="AI229" s="1"/>
      <c r="AJ229" s="1"/>
      <c r="AK229" s="1"/>
      <c r="AL229" s="1"/>
      <c r="AM229" s="1"/>
      <c r="AN229" s="1"/>
      <c r="AO229" s="1"/>
      <c r="AP229" s="43"/>
      <c r="AQ229" s="1"/>
      <c r="AR229" s="1"/>
      <c r="AS229" s="1"/>
      <c r="AT229" s="1"/>
      <c r="AU229" s="43"/>
      <c r="AV229" s="1"/>
      <c r="AW229" s="1"/>
      <c r="AX229" s="1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</row>
    <row r="230" spans="1:70" ht="15.75" customHeight="1">
      <c r="A230" s="1"/>
      <c r="B230" s="58"/>
      <c r="C230" s="1"/>
      <c r="D230" s="1"/>
      <c r="E230" s="1"/>
      <c r="F230" s="1"/>
      <c r="G230" s="1"/>
      <c r="H230" s="1"/>
      <c r="I230" s="1"/>
      <c r="J230" s="43"/>
      <c r="K230" s="1"/>
      <c r="L230" s="1"/>
      <c r="M230" s="1"/>
      <c r="N230" s="4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43"/>
      <c r="AG230" s="1"/>
      <c r="AH230" s="1"/>
      <c r="AI230" s="1"/>
      <c r="AJ230" s="1"/>
      <c r="AK230" s="1"/>
      <c r="AL230" s="1"/>
      <c r="AM230" s="1"/>
      <c r="AN230" s="1"/>
      <c r="AO230" s="1"/>
      <c r="AP230" s="43"/>
      <c r="AQ230" s="1"/>
      <c r="AR230" s="1"/>
      <c r="AS230" s="1"/>
      <c r="AT230" s="1"/>
      <c r="AU230" s="43"/>
      <c r="AV230" s="1"/>
      <c r="AW230" s="1"/>
      <c r="AX230" s="1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</row>
    <row r="231" spans="1:70" ht="15.75" customHeight="1">
      <c r="A231" s="1"/>
      <c r="B231" s="58"/>
      <c r="C231" s="1"/>
      <c r="D231" s="1"/>
      <c r="E231" s="1"/>
      <c r="F231" s="1"/>
      <c r="G231" s="1"/>
      <c r="H231" s="1"/>
      <c r="I231" s="1"/>
      <c r="J231" s="43"/>
      <c r="K231" s="1"/>
      <c r="L231" s="1"/>
      <c r="M231" s="1"/>
      <c r="N231" s="4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43"/>
      <c r="AG231" s="1"/>
      <c r="AH231" s="1"/>
      <c r="AI231" s="1"/>
      <c r="AJ231" s="1"/>
      <c r="AK231" s="1"/>
      <c r="AL231" s="1"/>
      <c r="AM231" s="1"/>
      <c r="AN231" s="1"/>
      <c r="AO231" s="1"/>
      <c r="AP231" s="43"/>
      <c r="AQ231" s="1"/>
      <c r="AR231" s="1"/>
      <c r="AS231" s="1"/>
      <c r="AT231" s="1"/>
      <c r="AU231" s="43"/>
      <c r="AV231" s="1"/>
      <c r="AW231" s="1"/>
      <c r="AX231" s="1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</row>
    <row r="232" spans="1:70" ht="15.75" customHeight="1">
      <c r="A232" s="1"/>
      <c r="B232" s="58"/>
      <c r="C232" s="1"/>
      <c r="D232" s="1"/>
      <c r="E232" s="1"/>
      <c r="F232" s="1"/>
      <c r="G232" s="1"/>
      <c r="H232" s="1"/>
      <c r="I232" s="1"/>
      <c r="J232" s="43"/>
      <c r="K232" s="1"/>
      <c r="L232" s="1"/>
      <c r="M232" s="1"/>
      <c r="N232" s="4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43"/>
      <c r="AG232" s="1"/>
      <c r="AH232" s="1"/>
      <c r="AI232" s="1"/>
      <c r="AJ232" s="1"/>
      <c r="AK232" s="1"/>
      <c r="AL232" s="1"/>
      <c r="AM232" s="1"/>
      <c r="AN232" s="1"/>
      <c r="AO232" s="1"/>
      <c r="AP232" s="43"/>
      <c r="AQ232" s="1"/>
      <c r="AR232" s="1"/>
      <c r="AS232" s="1"/>
      <c r="AT232" s="1"/>
      <c r="AU232" s="43"/>
      <c r="AV232" s="1"/>
      <c r="AW232" s="1"/>
      <c r="AX232" s="1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</row>
    <row r="233" spans="1:70" ht="15.75" customHeight="1">
      <c r="A233" s="1"/>
      <c r="B233" s="58"/>
      <c r="C233" s="1"/>
      <c r="D233" s="1"/>
      <c r="E233" s="1"/>
      <c r="F233" s="1"/>
      <c r="G233" s="1"/>
      <c r="H233" s="1"/>
      <c r="I233" s="1"/>
      <c r="J233" s="43"/>
      <c r="K233" s="1"/>
      <c r="L233" s="1"/>
      <c r="M233" s="1"/>
      <c r="N233" s="4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43"/>
      <c r="AG233" s="1"/>
      <c r="AH233" s="1"/>
      <c r="AI233" s="1"/>
      <c r="AJ233" s="1"/>
      <c r="AK233" s="1"/>
      <c r="AL233" s="1"/>
      <c r="AM233" s="1"/>
      <c r="AN233" s="1"/>
      <c r="AO233" s="1"/>
      <c r="AP233" s="43"/>
      <c r="AQ233" s="1"/>
      <c r="AR233" s="1"/>
      <c r="AS233" s="1"/>
      <c r="AT233" s="1"/>
      <c r="AU233" s="43"/>
      <c r="AV233" s="1"/>
      <c r="AW233" s="1"/>
      <c r="AX233" s="1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</row>
    <row r="234" spans="1:70" ht="15.75" customHeight="1">
      <c r="A234" s="1"/>
      <c r="B234" s="58"/>
      <c r="C234" s="1"/>
      <c r="D234" s="1"/>
      <c r="E234" s="1"/>
      <c r="F234" s="1"/>
      <c r="G234" s="1"/>
      <c r="H234" s="1"/>
      <c r="I234" s="1"/>
      <c r="J234" s="43"/>
      <c r="K234" s="1"/>
      <c r="L234" s="1"/>
      <c r="M234" s="1"/>
      <c r="N234" s="4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43"/>
      <c r="AG234" s="1"/>
      <c r="AH234" s="1"/>
      <c r="AI234" s="1"/>
      <c r="AJ234" s="1"/>
      <c r="AK234" s="1"/>
      <c r="AL234" s="1"/>
      <c r="AM234" s="1"/>
      <c r="AN234" s="1"/>
      <c r="AO234" s="1"/>
      <c r="AP234" s="43"/>
      <c r="AQ234" s="1"/>
      <c r="AR234" s="1"/>
      <c r="AS234" s="1"/>
      <c r="AT234" s="1"/>
      <c r="AU234" s="43"/>
      <c r="AV234" s="1"/>
      <c r="AW234" s="1"/>
      <c r="AX234" s="1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</row>
    <row r="235" spans="1:70" ht="15.75" customHeight="1">
      <c r="A235" s="1"/>
      <c r="B235" s="58"/>
      <c r="C235" s="1"/>
      <c r="D235" s="1"/>
      <c r="E235" s="1"/>
      <c r="F235" s="1"/>
      <c r="G235" s="1"/>
      <c r="H235" s="1"/>
      <c r="I235" s="1"/>
      <c r="J235" s="43"/>
      <c r="K235" s="1"/>
      <c r="L235" s="1"/>
      <c r="M235" s="1"/>
      <c r="N235" s="4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43"/>
      <c r="AG235" s="1"/>
      <c r="AH235" s="1"/>
      <c r="AI235" s="1"/>
      <c r="AJ235" s="1"/>
      <c r="AK235" s="1"/>
      <c r="AL235" s="1"/>
      <c r="AM235" s="1"/>
      <c r="AN235" s="1"/>
      <c r="AO235" s="1"/>
      <c r="AP235" s="43"/>
      <c r="AQ235" s="1"/>
      <c r="AR235" s="1"/>
      <c r="AS235" s="1"/>
      <c r="AT235" s="1"/>
      <c r="AU235" s="43"/>
      <c r="AV235" s="1"/>
      <c r="AW235" s="1"/>
      <c r="AX235" s="1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</row>
    <row r="236" spans="1:70" ht="15.75" customHeight="1">
      <c r="A236" s="1"/>
      <c r="B236" s="58"/>
      <c r="C236" s="1"/>
      <c r="D236" s="1"/>
      <c r="E236" s="1"/>
      <c r="F236" s="1"/>
      <c r="G236" s="1"/>
      <c r="H236" s="1"/>
      <c r="I236" s="1"/>
      <c r="J236" s="43"/>
      <c r="K236" s="1"/>
      <c r="L236" s="1"/>
      <c r="M236" s="1"/>
      <c r="N236" s="4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43"/>
      <c r="AG236" s="1"/>
      <c r="AH236" s="1"/>
      <c r="AI236" s="1"/>
      <c r="AJ236" s="1"/>
      <c r="AK236" s="1"/>
      <c r="AL236" s="1"/>
      <c r="AM236" s="1"/>
      <c r="AN236" s="1"/>
      <c r="AO236" s="1"/>
      <c r="AP236" s="43"/>
      <c r="AQ236" s="1"/>
      <c r="AR236" s="1"/>
      <c r="AS236" s="1"/>
      <c r="AT236" s="1"/>
      <c r="AU236" s="43"/>
      <c r="AV236" s="1"/>
      <c r="AW236" s="1"/>
      <c r="AX236" s="1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</row>
    <row r="237" spans="1:70" ht="15.75" customHeight="1">
      <c r="A237" s="1"/>
      <c r="B237" s="58"/>
      <c r="C237" s="1"/>
      <c r="D237" s="1"/>
      <c r="E237" s="1"/>
      <c r="F237" s="1"/>
      <c r="G237" s="1"/>
      <c r="H237" s="1"/>
      <c r="I237" s="1"/>
      <c r="J237" s="43"/>
      <c r="K237" s="1"/>
      <c r="L237" s="1"/>
      <c r="M237" s="1"/>
      <c r="N237" s="4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43"/>
      <c r="AG237" s="1"/>
      <c r="AH237" s="1"/>
      <c r="AI237" s="1"/>
      <c r="AJ237" s="1"/>
      <c r="AK237" s="1"/>
      <c r="AL237" s="1"/>
      <c r="AM237" s="1"/>
      <c r="AN237" s="1"/>
      <c r="AO237" s="1"/>
      <c r="AP237" s="43"/>
      <c r="AQ237" s="1"/>
      <c r="AR237" s="1"/>
      <c r="AS237" s="1"/>
      <c r="AT237" s="1"/>
      <c r="AU237" s="43"/>
      <c r="AV237" s="1"/>
      <c r="AW237" s="1"/>
      <c r="AX237" s="1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</row>
    <row r="238" spans="1:70" ht="15.75" customHeight="1">
      <c r="A238" s="1"/>
      <c r="B238" s="58"/>
      <c r="C238" s="1"/>
      <c r="D238" s="1"/>
      <c r="E238" s="1"/>
      <c r="F238" s="1"/>
      <c r="G238" s="1"/>
      <c r="H238" s="1"/>
      <c r="I238" s="1"/>
      <c r="J238" s="43"/>
      <c r="K238" s="1"/>
      <c r="L238" s="1"/>
      <c r="M238" s="1"/>
      <c r="N238" s="4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43"/>
      <c r="AG238" s="1"/>
      <c r="AH238" s="1"/>
      <c r="AI238" s="1"/>
      <c r="AJ238" s="1"/>
      <c r="AK238" s="1"/>
      <c r="AL238" s="1"/>
      <c r="AM238" s="1"/>
      <c r="AN238" s="1"/>
      <c r="AO238" s="1"/>
      <c r="AP238" s="43"/>
      <c r="AQ238" s="1"/>
      <c r="AR238" s="1"/>
      <c r="AS238" s="1"/>
      <c r="AT238" s="1"/>
      <c r="AU238" s="43"/>
      <c r="AV238" s="1"/>
      <c r="AW238" s="1"/>
      <c r="AX238" s="1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</row>
    <row r="239" spans="1:70" ht="15.75" customHeight="1">
      <c r="A239" s="1"/>
      <c r="B239" s="58"/>
      <c r="C239" s="1"/>
      <c r="D239" s="1"/>
      <c r="E239" s="1"/>
      <c r="F239" s="1"/>
      <c r="G239" s="1"/>
      <c r="H239" s="1"/>
      <c r="I239" s="1"/>
      <c r="J239" s="43"/>
      <c r="K239" s="1"/>
      <c r="L239" s="1"/>
      <c r="M239" s="1"/>
      <c r="N239" s="4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43"/>
      <c r="AG239" s="1"/>
      <c r="AH239" s="1"/>
      <c r="AI239" s="1"/>
      <c r="AJ239" s="1"/>
      <c r="AK239" s="1"/>
      <c r="AL239" s="1"/>
      <c r="AM239" s="1"/>
      <c r="AN239" s="1"/>
      <c r="AO239" s="1"/>
      <c r="AP239" s="43"/>
      <c r="AQ239" s="1"/>
      <c r="AR239" s="1"/>
      <c r="AS239" s="1"/>
      <c r="AT239" s="1"/>
      <c r="AU239" s="43"/>
      <c r="AV239" s="1"/>
      <c r="AW239" s="1"/>
      <c r="AX239" s="1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</row>
    <row r="240" spans="1:70" ht="15.75" customHeight="1">
      <c r="A240" s="1"/>
      <c r="B240" s="58"/>
      <c r="C240" s="1"/>
      <c r="D240" s="1"/>
      <c r="E240" s="1"/>
      <c r="F240" s="1"/>
      <c r="G240" s="1"/>
      <c r="H240" s="1"/>
      <c r="I240" s="1"/>
      <c r="J240" s="43"/>
      <c r="K240" s="1"/>
      <c r="L240" s="1"/>
      <c r="M240" s="1"/>
      <c r="N240" s="4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43"/>
      <c r="AG240" s="1"/>
      <c r="AH240" s="1"/>
      <c r="AI240" s="1"/>
      <c r="AJ240" s="1"/>
      <c r="AK240" s="1"/>
      <c r="AL240" s="1"/>
      <c r="AM240" s="1"/>
      <c r="AN240" s="1"/>
      <c r="AO240" s="1"/>
      <c r="AP240" s="43"/>
      <c r="AQ240" s="1"/>
      <c r="AR240" s="1"/>
      <c r="AS240" s="1"/>
      <c r="AT240" s="1"/>
      <c r="AU240" s="43"/>
      <c r="AV240" s="1"/>
      <c r="AW240" s="1"/>
      <c r="AX240" s="1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</row>
    <row r="241" spans="1:70" ht="15.75" customHeight="1">
      <c r="A241" s="1"/>
      <c r="B241" s="58"/>
      <c r="C241" s="1"/>
      <c r="D241" s="1"/>
      <c r="E241" s="1"/>
      <c r="F241" s="1"/>
      <c r="G241" s="1"/>
      <c r="H241" s="1"/>
      <c r="I241" s="1"/>
      <c r="J241" s="43"/>
      <c r="K241" s="1"/>
      <c r="L241" s="1"/>
      <c r="M241" s="1"/>
      <c r="N241" s="4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43"/>
      <c r="AG241" s="1"/>
      <c r="AH241" s="1"/>
      <c r="AI241" s="1"/>
      <c r="AJ241" s="1"/>
      <c r="AK241" s="1"/>
      <c r="AL241" s="1"/>
      <c r="AM241" s="1"/>
      <c r="AN241" s="1"/>
      <c r="AO241" s="1"/>
      <c r="AP241" s="43"/>
      <c r="AQ241" s="1"/>
      <c r="AR241" s="1"/>
      <c r="AS241" s="1"/>
      <c r="AT241" s="1"/>
      <c r="AU241" s="43"/>
      <c r="AV241" s="1"/>
      <c r="AW241" s="1"/>
      <c r="AX241" s="1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</row>
    <row r="242" spans="1:70" ht="15.75" customHeight="1">
      <c r="A242" s="1"/>
      <c r="B242" s="58"/>
      <c r="C242" s="1"/>
      <c r="D242" s="1"/>
      <c r="E242" s="1"/>
      <c r="F242" s="1"/>
      <c r="G242" s="1"/>
      <c r="H242" s="1"/>
      <c r="I242" s="1"/>
      <c r="J242" s="43"/>
      <c r="K242" s="1"/>
      <c r="L242" s="1"/>
      <c r="M242" s="1"/>
      <c r="N242" s="4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43"/>
      <c r="AG242" s="1"/>
      <c r="AH242" s="1"/>
      <c r="AI242" s="1"/>
      <c r="AJ242" s="1"/>
      <c r="AK242" s="1"/>
      <c r="AL242" s="1"/>
      <c r="AM242" s="1"/>
      <c r="AN242" s="1"/>
      <c r="AO242" s="1"/>
      <c r="AP242" s="43"/>
      <c r="AQ242" s="1"/>
      <c r="AR242" s="1"/>
      <c r="AS242" s="1"/>
      <c r="AT242" s="1"/>
      <c r="AU242" s="43"/>
      <c r="AV242" s="1"/>
      <c r="AW242" s="1"/>
      <c r="AX242" s="1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</row>
    <row r="243" spans="1:70" ht="15.75" customHeight="1">
      <c r="A243" s="1"/>
      <c r="B243" s="58"/>
      <c r="C243" s="1"/>
      <c r="D243" s="1"/>
      <c r="E243" s="1"/>
      <c r="F243" s="1"/>
      <c r="G243" s="1"/>
      <c r="H243" s="1"/>
      <c r="I243" s="1"/>
      <c r="J243" s="43"/>
      <c r="K243" s="1"/>
      <c r="L243" s="1"/>
      <c r="M243" s="1"/>
      <c r="N243" s="4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43"/>
      <c r="AG243" s="1"/>
      <c r="AH243" s="1"/>
      <c r="AI243" s="1"/>
      <c r="AJ243" s="1"/>
      <c r="AK243" s="1"/>
      <c r="AL243" s="1"/>
      <c r="AM243" s="1"/>
      <c r="AN243" s="1"/>
      <c r="AO243" s="1"/>
      <c r="AP243" s="43"/>
      <c r="AQ243" s="1"/>
      <c r="AR243" s="1"/>
      <c r="AS243" s="1"/>
      <c r="AT243" s="1"/>
      <c r="AU243" s="43"/>
      <c r="AV243" s="1"/>
      <c r="AW243" s="1"/>
      <c r="AX243" s="1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</row>
    <row r="244" spans="1:70" ht="15.75" customHeight="1">
      <c r="A244" s="1"/>
      <c r="B244" s="58"/>
      <c r="C244" s="1"/>
      <c r="D244" s="1"/>
      <c r="E244" s="1"/>
      <c r="F244" s="1"/>
      <c r="G244" s="1"/>
      <c r="H244" s="1"/>
      <c r="I244" s="1"/>
      <c r="J244" s="43"/>
      <c r="K244" s="1"/>
      <c r="L244" s="1"/>
      <c r="M244" s="1"/>
      <c r="N244" s="4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43"/>
      <c r="AG244" s="1"/>
      <c r="AH244" s="1"/>
      <c r="AI244" s="1"/>
      <c r="AJ244" s="1"/>
      <c r="AK244" s="1"/>
      <c r="AL244" s="1"/>
      <c r="AM244" s="1"/>
      <c r="AN244" s="1"/>
      <c r="AO244" s="1"/>
      <c r="AP244" s="43"/>
      <c r="AQ244" s="1"/>
      <c r="AR244" s="1"/>
      <c r="AS244" s="1"/>
      <c r="AT244" s="1"/>
      <c r="AU244" s="43"/>
      <c r="AV244" s="1"/>
      <c r="AW244" s="1"/>
      <c r="AX244" s="1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</row>
    <row r="245" spans="1:70" ht="15.75" customHeight="1">
      <c r="A245" s="1"/>
      <c r="B245" s="58"/>
      <c r="C245" s="1"/>
      <c r="D245" s="1"/>
      <c r="E245" s="1"/>
      <c r="F245" s="1"/>
      <c r="G245" s="1"/>
      <c r="H245" s="1"/>
      <c r="I245" s="1"/>
      <c r="J245" s="43"/>
      <c r="K245" s="1"/>
      <c r="L245" s="1"/>
      <c r="M245" s="1"/>
      <c r="N245" s="4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43"/>
      <c r="AG245" s="1"/>
      <c r="AH245" s="1"/>
      <c r="AI245" s="1"/>
      <c r="AJ245" s="1"/>
      <c r="AK245" s="1"/>
      <c r="AL245" s="1"/>
      <c r="AM245" s="1"/>
      <c r="AN245" s="1"/>
      <c r="AO245" s="1"/>
      <c r="AP245" s="43"/>
      <c r="AQ245" s="1"/>
      <c r="AR245" s="1"/>
      <c r="AS245" s="1"/>
      <c r="AT245" s="1"/>
      <c r="AU245" s="43"/>
      <c r="AV245" s="1"/>
      <c r="AW245" s="1"/>
      <c r="AX245" s="1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</row>
    <row r="246" spans="1:70" ht="15.75" customHeight="1">
      <c r="A246" s="1"/>
      <c r="B246" s="58"/>
      <c r="C246" s="1"/>
      <c r="D246" s="1"/>
      <c r="E246" s="1"/>
      <c r="F246" s="1"/>
      <c r="G246" s="1"/>
      <c r="H246" s="1"/>
      <c r="I246" s="1"/>
      <c r="J246" s="43"/>
      <c r="K246" s="1"/>
      <c r="L246" s="1"/>
      <c r="M246" s="1"/>
      <c r="N246" s="4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43"/>
      <c r="AG246" s="1"/>
      <c r="AH246" s="1"/>
      <c r="AI246" s="1"/>
      <c r="AJ246" s="1"/>
      <c r="AK246" s="1"/>
      <c r="AL246" s="1"/>
      <c r="AM246" s="1"/>
      <c r="AN246" s="1"/>
      <c r="AO246" s="1"/>
      <c r="AP246" s="43"/>
      <c r="AQ246" s="1"/>
      <c r="AR246" s="1"/>
      <c r="AS246" s="1"/>
      <c r="AT246" s="1"/>
      <c r="AU246" s="43"/>
      <c r="AV246" s="1"/>
      <c r="AW246" s="1"/>
      <c r="AX246" s="1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</row>
    <row r="247" spans="1:70" ht="15.75" customHeight="1">
      <c r="A247" s="1"/>
      <c r="B247" s="58"/>
      <c r="C247" s="1"/>
      <c r="D247" s="1"/>
      <c r="E247" s="1"/>
      <c r="F247" s="1"/>
      <c r="G247" s="1"/>
      <c r="H247" s="1"/>
      <c r="I247" s="1"/>
      <c r="J247" s="43"/>
      <c r="K247" s="1"/>
      <c r="L247" s="1"/>
      <c r="M247" s="1"/>
      <c r="N247" s="4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43"/>
      <c r="AG247" s="1"/>
      <c r="AH247" s="1"/>
      <c r="AI247" s="1"/>
      <c r="AJ247" s="1"/>
      <c r="AK247" s="1"/>
      <c r="AL247" s="1"/>
      <c r="AM247" s="1"/>
      <c r="AN247" s="1"/>
      <c r="AO247" s="1"/>
      <c r="AP247" s="43"/>
      <c r="AQ247" s="1"/>
      <c r="AR247" s="1"/>
      <c r="AS247" s="1"/>
      <c r="AT247" s="1"/>
      <c r="AU247" s="43"/>
      <c r="AV247" s="1"/>
      <c r="AW247" s="1"/>
      <c r="AX247" s="1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</row>
    <row r="248" spans="1:70" ht="15.75" customHeight="1">
      <c r="A248" s="1"/>
      <c r="B248" s="58"/>
      <c r="C248" s="1"/>
      <c r="D248" s="1"/>
      <c r="E248" s="1"/>
      <c r="F248" s="1"/>
      <c r="G248" s="1"/>
      <c r="H248" s="1"/>
      <c r="I248" s="1"/>
      <c r="J248" s="43"/>
      <c r="K248" s="1"/>
      <c r="L248" s="1"/>
      <c r="M248" s="1"/>
      <c r="N248" s="4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43"/>
      <c r="AG248" s="1"/>
      <c r="AH248" s="1"/>
      <c r="AI248" s="1"/>
      <c r="AJ248" s="1"/>
      <c r="AK248" s="1"/>
      <c r="AL248" s="1"/>
      <c r="AM248" s="1"/>
      <c r="AN248" s="1"/>
      <c r="AO248" s="1"/>
      <c r="AP248" s="43"/>
      <c r="AQ248" s="1"/>
      <c r="AR248" s="1"/>
      <c r="AS248" s="1"/>
      <c r="AT248" s="1"/>
      <c r="AU248" s="43"/>
      <c r="AV248" s="1"/>
      <c r="AW248" s="1"/>
      <c r="AX248" s="1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</row>
    <row r="249" spans="1:70" ht="15.75" customHeight="1">
      <c r="A249" s="1"/>
      <c r="B249" s="58"/>
      <c r="C249" s="1"/>
      <c r="D249" s="1"/>
      <c r="E249" s="1"/>
      <c r="F249" s="1"/>
      <c r="G249" s="1"/>
      <c r="H249" s="1"/>
      <c r="I249" s="1"/>
      <c r="J249" s="43"/>
      <c r="K249" s="1"/>
      <c r="L249" s="1"/>
      <c r="M249" s="1"/>
      <c r="N249" s="4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43"/>
      <c r="AG249" s="1"/>
      <c r="AH249" s="1"/>
      <c r="AI249" s="1"/>
      <c r="AJ249" s="1"/>
      <c r="AK249" s="1"/>
      <c r="AL249" s="1"/>
      <c r="AM249" s="1"/>
      <c r="AN249" s="1"/>
      <c r="AO249" s="1"/>
      <c r="AP249" s="43"/>
      <c r="AQ249" s="1"/>
      <c r="AR249" s="1"/>
      <c r="AS249" s="1"/>
      <c r="AT249" s="1"/>
      <c r="AU249" s="43"/>
      <c r="AV249" s="1"/>
      <c r="AW249" s="1"/>
      <c r="AX249" s="1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</row>
    <row r="250" spans="1:70" ht="15.75" customHeight="1">
      <c r="A250" s="1"/>
      <c r="B250" s="58"/>
      <c r="C250" s="1"/>
      <c r="D250" s="1"/>
      <c r="E250" s="1"/>
      <c r="F250" s="1"/>
      <c r="G250" s="1"/>
      <c r="H250" s="1"/>
      <c r="I250" s="1"/>
      <c r="J250" s="43"/>
      <c r="K250" s="1"/>
      <c r="L250" s="1"/>
      <c r="M250" s="1"/>
      <c r="N250" s="4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43"/>
      <c r="AG250" s="1"/>
      <c r="AH250" s="1"/>
      <c r="AI250" s="1"/>
      <c r="AJ250" s="1"/>
      <c r="AK250" s="1"/>
      <c r="AL250" s="1"/>
      <c r="AM250" s="1"/>
      <c r="AN250" s="1"/>
      <c r="AO250" s="1"/>
      <c r="AP250" s="43"/>
      <c r="AQ250" s="1"/>
      <c r="AR250" s="1"/>
      <c r="AS250" s="1"/>
      <c r="AT250" s="1"/>
      <c r="AU250" s="43"/>
      <c r="AV250" s="1"/>
      <c r="AW250" s="1"/>
      <c r="AX250" s="1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</row>
    <row r="251" spans="1:70" ht="15.75" customHeight="1">
      <c r="A251" s="1"/>
      <c r="B251" s="58"/>
      <c r="C251" s="1"/>
      <c r="D251" s="1"/>
      <c r="E251" s="1"/>
      <c r="F251" s="1"/>
      <c r="G251" s="1"/>
      <c r="H251" s="1"/>
      <c r="I251" s="1"/>
      <c r="J251" s="43"/>
      <c r="K251" s="1"/>
      <c r="L251" s="1"/>
      <c r="M251" s="1"/>
      <c r="N251" s="4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43"/>
      <c r="AG251" s="1"/>
      <c r="AH251" s="1"/>
      <c r="AI251" s="1"/>
      <c r="AJ251" s="1"/>
      <c r="AK251" s="1"/>
      <c r="AL251" s="1"/>
      <c r="AM251" s="1"/>
      <c r="AN251" s="1"/>
      <c r="AO251" s="1"/>
      <c r="AP251" s="43"/>
      <c r="AQ251" s="1"/>
      <c r="AR251" s="1"/>
      <c r="AS251" s="1"/>
      <c r="AT251" s="1"/>
      <c r="AU251" s="43"/>
      <c r="AV251" s="1"/>
      <c r="AW251" s="1"/>
      <c r="AX251" s="1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</row>
    <row r="252" spans="1:70" ht="15.75" customHeight="1">
      <c r="A252" s="1"/>
      <c r="B252" s="58"/>
      <c r="C252" s="1"/>
      <c r="D252" s="1"/>
      <c r="E252" s="1"/>
      <c r="F252" s="1"/>
      <c r="G252" s="1"/>
      <c r="H252" s="1"/>
      <c r="I252" s="1"/>
      <c r="J252" s="43"/>
      <c r="K252" s="1"/>
      <c r="L252" s="1"/>
      <c r="M252" s="1"/>
      <c r="N252" s="4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43"/>
      <c r="AG252" s="1"/>
      <c r="AH252" s="1"/>
      <c r="AI252" s="1"/>
      <c r="AJ252" s="1"/>
      <c r="AK252" s="1"/>
      <c r="AL252" s="1"/>
      <c r="AM252" s="1"/>
      <c r="AN252" s="1"/>
      <c r="AO252" s="1"/>
      <c r="AP252" s="43"/>
      <c r="AQ252" s="1"/>
      <c r="AR252" s="1"/>
      <c r="AS252" s="1"/>
      <c r="AT252" s="1"/>
      <c r="AU252" s="43"/>
      <c r="AV252" s="1"/>
      <c r="AW252" s="1"/>
      <c r="AX252" s="1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</row>
    <row r="253" spans="1:70" ht="15.75" customHeight="1">
      <c r="A253" s="1"/>
      <c r="B253" s="58"/>
      <c r="C253" s="1"/>
      <c r="D253" s="1"/>
      <c r="E253" s="1"/>
      <c r="F253" s="1"/>
      <c r="G253" s="1"/>
      <c r="H253" s="1"/>
      <c r="I253" s="1"/>
      <c r="J253" s="43"/>
      <c r="K253" s="1"/>
      <c r="L253" s="1"/>
      <c r="M253" s="1"/>
      <c r="N253" s="4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43"/>
      <c r="AG253" s="1"/>
      <c r="AH253" s="1"/>
      <c r="AI253" s="1"/>
      <c r="AJ253" s="1"/>
      <c r="AK253" s="1"/>
      <c r="AL253" s="1"/>
      <c r="AM253" s="1"/>
      <c r="AN253" s="1"/>
      <c r="AO253" s="1"/>
      <c r="AP253" s="43"/>
      <c r="AQ253" s="1"/>
      <c r="AR253" s="1"/>
      <c r="AS253" s="1"/>
      <c r="AT253" s="1"/>
      <c r="AU253" s="43"/>
      <c r="AV253" s="1"/>
      <c r="AW253" s="1"/>
      <c r="AX253" s="1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</row>
    <row r="254" spans="1:70" ht="15.75" customHeight="1">
      <c r="A254" s="1"/>
      <c r="B254" s="58"/>
      <c r="C254" s="1"/>
      <c r="D254" s="1"/>
      <c r="E254" s="1"/>
      <c r="F254" s="1"/>
      <c r="G254" s="1"/>
      <c r="H254" s="1"/>
      <c r="I254" s="1"/>
      <c r="J254" s="43"/>
      <c r="K254" s="1"/>
      <c r="L254" s="1"/>
      <c r="M254" s="1"/>
      <c r="N254" s="4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43"/>
      <c r="AG254" s="1"/>
      <c r="AH254" s="1"/>
      <c r="AI254" s="1"/>
      <c r="AJ254" s="1"/>
      <c r="AK254" s="1"/>
      <c r="AL254" s="1"/>
      <c r="AM254" s="1"/>
      <c r="AN254" s="1"/>
      <c r="AO254" s="1"/>
      <c r="AP254" s="43"/>
      <c r="AQ254" s="1"/>
      <c r="AR254" s="1"/>
      <c r="AS254" s="1"/>
      <c r="AT254" s="1"/>
      <c r="AU254" s="43"/>
      <c r="AV254" s="1"/>
      <c r="AW254" s="1"/>
      <c r="AX254" s="1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</row>
    <row r="255" spans="1:70" ht="15.75" customHeight="1"/>
    <row r="256" spans="1:7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P3:S3"/>
    <mergeCell ref="T3:T6"/>
    <mergeCell ref="P4:S4"/>
    <mergeCell ref="P5:S5"/>
    <mergeCell ref="P8:Q8"/>
    <mergeCell ref="P27:AE27"/>
    <mergeCell ref="AF27:AF30"/>
    <mergeCell ref="C29:E29"/>
    <mergeCell ref="F29:I29"/>
    <mergeCell ref="C27:E27"/>
    <mergeCell ref="C28:E28"/>
    <mergeCell ref="P28:AE28"/>
    <mergeCell ref="P29:R29"/>
    <mergeCell ref="S29:V29"/>
    <mergeCell ref="W29:Z29"/>
    <mergeCell ref="AA29:AD29"/>
    <mergeCell ref="F27:I27"/>
    <mergeCell ref="J27:J30"/>
    <mergeCell ref="N27:N30"/>
    <mergeCell ref="O3:O6"/>
    <mergeCell ref="F4:I4"/>
    <mergeCell ref="F5:I5"/>
    <mergeCell ref="K4:N4"/>
    <mergeCell ref="K5:N5"/>
    <mergeCell ref="F28:I28"/>
    <mergeCell ref="C3:E3"/>
    <mergeCell ref="F3:I3"/>
    <mergeCell ref="J3:J6"/>
    <mergeCell ref="K3:N3"/>
    <mergeCell ref="C4:E4"/>
    <mergeCell ref="C5:E5"/>
    <mergeCell ref="C6:C7"/>
    <mergeCell ref="K8:L8"/>
    <mergeCell ref="C8:D8"/>
    <mergeCell ref="F8:G8"/>
    <mergeCell ref="O34:O45"/>
    <mergeCell ref="AV34:AV45"/>
    <mergeCell ref="AW34:AW45"/>
    <mergeCell ref="S34:S45"/>
    <mergeCell ref="W34:W45"/>
    <mergeCell ref="AA34:AA45"/>
    <mergeCell ref="AG34:AG45"/>
    <mergeCell ref="AK34:AK45"/>
    <mergeCell ref="AQ34:AQ45"/>
    <mergeCell ref="C34:C45"/>
    <mergeCell ref="D34:D45"/>
    <mergeCell ref="F34:F45"/>
    <mergeCell ref="G34:G45"/>
    <mergeCell ref="H34:H45"/>
    <mergeCell ref="AV32:AW32"/>
    <mergeCell ref="C30:C31"/>
    <mergeCell ref="C32:D32"/>
    <mergeCell ref="F32:G32"/>
    <mergeCell ref="S32:T32"/>
    <mergeCell ref="W32:X32"/>
    <mergeCell ref="AA32:AB32"/>
    <mergeCell ref="AG32:AH32"/>
    <mergeCell ref="AK32:AL32"/>
    <mergeCell ref="AQ32:AR32"/>
    <mergeCell ref="AG27:AO27"/>
    <mergeCell ref="AP27:AP30"/>
    <mergeCell ref="AU27:AU30"/>
    <mergeCell ref="AV27:AX27"/>
    <mergeCell ref="AG28:AO28"/>
    <mergeCell ref="AQ29:AT29"/>
    <mergeCell ref="AG29:AJ29"/>
    <mergeCell ref="AK29:AN29"/>
    <mergeCell ref="AV28:AX28"/>
    <mergeCell ref="AV29:AX29"/>
    <mergeCell ref="AV30:AV31"/>
    <mergeCell ref="AQ27:AT27"/>
    <mergeCell ref="AQ28:AT28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Luzia Maria dos Santos Pires</dc:creator>
  <cp:lastModifiedBy>Alessandra Patricia Morais da Silva</cp:lastModifiedBy>
  <dcterms:created xsi:type="dcterms:W3CDTF">2022-10-17T17:44:30Z</dcterms:created>
  <dcterms:modified xsi:type="dcterms:W3CDTF">2024-08-14T12:17:06Z</dcterms:modified>
</cp:coreProperties>
</file>