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ERAL " sheetId="1" r:id="rId4"/>
    <sheet state="visible" name="(200) Itabirito" sheetId="2" r:id="rId5"/>
    <sheet state="visible" name="(202) Ribeirão das Neves" sheetId="3" r:id="rId6"/>
    <sheet state="visible" name="(203) Ibirité" sheetId="4" r:id="rId7"/>
    <sheet state="visible" name="(204) Ponte Nova" sheetId="5" r:id="rId8"/>
    <sheet state="visible" name="(205) Congonhas" sheetId="6" r:id="rId9"/>
    <sheet state="visible" name="TARIFA E RENDIMENTO" sheetId="7" r:id="rId10"/>
  </sheets>
  <definedNames/>
  <calcPr/>
</workbook>
</file>

<file path=xl/sharedStrings.xml><?xml version="1.0" encoding="utf-8"?>
<sst xmlns="http://schemas.openxmlformats.org/spreadsheetml/2006/main" count="619" uniqueCount="352">
  <si>
    <t xml:space="preserve">Fundação de Apoio ao Desenvolvimento da Extensão, Pesquisa, Ensino Profissionalizante e Tecnológico FADEMA Rodovia Machado Paraguaçu- KM 03-Bairro  Santo Antonio- Machado-MG CEP: 37750-000			</t>
  </si>
  <si>
    <t>Projeto: "Elaboração e Implementação de Ambientes de Inovação no IFMG - PARTE 2"</t>
  </si>
  <si>
    <t>Objeto: Montagem de Ambientes Inovadores no campi IFMG, mediante a seleção de propostas para estruturação de espaços que proporcionem aos estudantes, pesquisadores e empreendedores condições para desenvolverem novas tenologias e produtos, atendendo ao setor produtivo, estimulando a inovação e empreendedorismo.</t>
  </si>
  <si>
    <t>Vigência: 20/10/2022 a 28/04/2024</t>
  </si>
  <si>
    <t>Conta bancária: 150.372-3</t>
  </si>
  <si>
    <t>Entrada</t>
  </si>
  <si>
    <t>Saida</t>
  </si>
  <si>
    <t>Data</t>
  </si>
  <si>
    <t>Projeto</t>
  </si>
  <si>
    <t>N°</t>
  </si>
  <si>
    <t>Descrição</t>
  </si>
  <si>
    <t>Valor executado</t>
  </si>
  <si>
    <t>Inovação PARTE II - ITABIRITO</t>
  </si>
  <si>
    <r>
      <rPr/>
      <t xml:space="preserve">Somatório de entradas pertinentes as notas fiscais </t>
    </r>
    <r>
      <rPr>
        <color rgb="FF1155CC"/>
        <u/>
      </rPr>
      <t xml:space="preserve">202200000001707 </t>
    </r>
    <r>
      <rPr/>
      <t xml:space="preserve">e </t>
    </r>
    <r>
      <rPr>
        <color rgb="FF1155CC"/>
        <u/>
      </rPr>
      <t>202200000001703</t>
    </r>
    <r>
      <rPr/>
      <t xml:space="preserve">, de R$ 74.542,00 e R$ 121.980,00 respectivamente </t>
    </r>
  </si>
  <si>
    <t>-</t>
  </si>
  <si>
    <t xml:space="preserve"> Elaboração e Implementação de Ambientes de Inovação no IFMG - Parte 2</t>
  </si>
  <si>
    <t>187</t>
  </si>
  <si>
    <t>Tarifa bancária</t>
  </si>
  <si>
    <t>Inovação IFMG PARTE II - RIBEIRÃO DAS NEVES</t>
  </si>
  <si>
    <t>Material de consumo</t>
  </si>
  <si>
    <t>Inovação IFMG PARTE II - IBIRITÉ</t>
  </si>
  <si>
    <t>RPA</t>
  </si>
  <si>
    <t>Inovação IFMG PARTE II - PONTE NOVA</t>
  </si>
  <si>
    <t>Inovação IFMG PARTE II - CONGONHAS</t>
  </si>
  <si>
    <r>
      <rPr/>
      <t xml:space="preserve">Despesas Operacionais e Administrativas (DOA) da FADEMA referente a nota fiscal </t>
    </r>
    <r>
      <rPr>
        <color rgb="FF1155CC"/>
        <u/>
      </rPr>
      <t>202200000001704</t>
    </r>
  </si>
  <si>
    <t>Rendimento de aplicação financeira</t>
  </si>
  <si>
    <t>Despesas Operacionais e Administrativas (DOA) da FADEMA</t>
  </si>
  <si>
    <t>DOA</t>
  </si>
  <si>
    <t>Devolução de Saldo Remanescente</t>
  </si>
  <si>
    <t>DEVOLUÇÃO</t>
  </si>
  <si>
    <t>TOTAL</t>
  </si>
  <si>
    <t>SALDO FINAL EM 05/04/2024 (DATA DE SOLICITAÇÃO DA GRU E FINALIZAÇÃO)</t>
  </si>
  <si>
    <t>EXTRATOS DA CONTA E DE APLICAÇÃO DE 10/2022 À 04/2024</t>
  </si>
  <si>
    <t>Rubrica</t>
  </si>
  <si>
    <t>Fornecedor</t>
  </si>
  <si>
    <t xml:space="preserve">Pagamento </t>
  </si>
  <si>
    <t xml:space="preserve">Nota Fiscal </t>
  </si>
  <si>
    <t>Processo de Compra</t>
  </si>
  <si>
    <t>Material de Consumo</t>
  </si>
  <si>
    <t>1 Tinta acrílica fosca para parede (base); cor: branco gelo; marcas recomendadas: Coral ou Suvinil. lata 18l - 1 Frasco 308,76 308,76 / 2 Tinta acrílica fosca; cor: vermelho seco; lavável; marcas recomendadas: Coral (Jardim de Rosas) ou Suvinil - cobre 125m2 com uma demão; necessário de 3 a 4 demãos. lata 18l - 1 Frasco 1.394,90 1.394,90 / 3 Tinta acrílica fosca; cor: verde seco; lavável; marcas recomendadas: Coral (Verde Clorofila) ou Suvinil - cobre 125m2 com uma demão; necessário de 3 a 4 demãos. Lata 18l - 1 Frasco 745,79 745,79 / 4 Tinta de piso acrílica (pode ser aplicado na parede); cor: preto; marcas recomendadas: Coral ou Suvinil - fica mais em conta comprar a tinta de piso e aplicar na parede do que manipular a tinta preta de parede. Galão 3,6 - 1 Frasco 92,93 92,93 / 5 Massa corrida para uniformizar, nivelar e corrigir pequenas imperfeições em superfícies internas de alvenaria e concreto; embalagem com 25kg; marcas recomendadas: Coral ou Suvinil. Lata 25Kg - 1 Frasco 86,49 86,49</t>
  </si>
  <si>
    <t>PLANALTO TINTAS ITABIRITO LTDA</t>
  </si>
  <si>
    <t>1.642</t>
  </si>
  <si>
    <t>01. 16/05/2023 - P. 2019/2023 - Tintas</t>
  </si>
  <si>
    <t>1 Contratação de gesseiro para executar drywall. Dimensões do dry wall: 327 x 350 x 10 cm (largura x altura x profundidade) - 1 Dia</t>
  </si>
  <si>
    <t>JOARLY SANTOS DA COSTA EIRELI</t>
  </si>
  <si>
    <t>192</t>
  </si>
  <si>
    <t>02. 18/05/2023 - P. 2491/2023- Gesseiro</t>
  </si>
  <si>
    <t>1 Persianas rolô tela solar 1% a 5%; cor: branco 111 x 170cm - 2 Unidade 366,70 733,40
2 Persianas rolô tela solar 1% a 5%; cor: branco 120x170cm 6 Unidade 396,43 2.378,59</t>
  </si>
  <si>
    <t>VOGAFLEX INDUSTRIA E COMERCIO LTDA</t>
  </si>
  <si>
    <t>088633</t>
  </si>
  <si>
    <t>04. 14/07/2023 - P. 5690/2023- Persianas</t>
  </si>
  <si>
    <t>1 Pegboard - painel metálico perfurado para organizar ferramentas; espessura da chapa de 0,60mm; 97x94cm; preto ou cinza. 2 Unidade 248,73 497,46</t>
  </si>
  <si>
    <t>GURGELMIX MAQUINAS E FERRAMENTAS S.A.</t>
  </si>
  <si>
    <t>569539</t>
  </si>
  <si>
    <t>05. 17/07/2023 - P. 6079/2023- peg board</t>
  </si>
  <si>
    <t>1 Bancada de pedra sob medida (marmoraria) seguindoN detalhamento de projeto, respeitando-se as medidas e as especificações de materiais. As medidas das bancadas estão no arquivo em anexo. Necessidade de inserir 3 pés de reforço na peça que será montada junt 4 Unidade 1.374,50 5.498,00</t>
  </si>
  <si>
    <t>MARMORARIA MORIA</t>
  </si>
  <si>
    <t>000000019</t>
  </si>
  <si>
    <t>06. 17/07/2023 - P. 4940/2023- Marmoraria</t>
  </si>
  <si>
    <t>1 Banqueta de trabalho Tolix para espaço maker; cor: vermelho. 8 Unidade 248,1275 1.985,02</t>
  </si>
  <si>
    <t>MB STUDIO</t>
  </si>
  <si>
    <t>000.176.442</t>
  </si>
  <si>
    <t xml:space="preserve">07. 26/07/2023 - P. 6078/2023 - Banquetas Vermelhas </t>
  </si>
  <si>
    <t>1 Móvel sob medida (marcenaria) seguindo detalhamento do projeto, respeitando-se as medidas e as especificações de materiais. 1 Unidade 10.274,00 10.274,00</t>
  </si>
  <si>
    <t>PMM INDUSTRIA, COMERCIO E SERVICOS LTDA</t>
  </si>
  <si>
    <t>510</t>
  </si>
  <si>
    <t>08. 01/08/2023 e 11/09/2023 - P. 4946/2023 - Moveis sob medida</t>
  </si>
  <si>
    <t>1 Mesa de trabalho individual retangular; tampo de MDP BP 25mm acabamento ABS 2mm padrão madeira a definir; pé tipo goleira de estrutura metálica com pintura epóxi preta; sapatas niveladoras; 120x60x75cm; recomenda-se garantia mínima de 6 meses. 11 Unidade 422,82 4.651,09</t>
  </si>
  <si>
    <t>L M P COMERCIO LTDA</t>
  </si>
  <si>
    <t>000029701</t>
  </si>
  <si>
    <t xml:space="preserve">09. 06/09/2023 e 26/09/2023 - P. 7643/2023- Mesas Individual </t>
  </si>
  <si>
    <t>1 Cadeira de reunião Allegra; cor: telha; 100% polipropileno; Certificada pelo Inmetro; empilhavel e lavável. 6 Unidade 294,48 1.766,88</t>
  </si>
  <si>
    <t>MADEIRANIT COM E IND DE
MADEIRAS LTDA</t>
  </si>
  <si>
    <t>000019729</t>
  </si>
  <si>
    <t xml:space="preserve">10. 14/09/2023 - P. 6057/2023 - Cadeiras Allegra cor Telha </t>
  </si>
  <si>
    <t>1 Bancada de trabalho industrial para oficina, modular desmontável, com tampo em chapa de aço 3mm, pés feitos com cantoneira de aço, pintura da mesa em epóxi; 110x110cm de tampo, altura 85 a 100cm; capacidade 1.000 kg distribuídos. Referência: GGL Móveis de 3 Peça 1.100,00 3.300,00
R$ 3.300,00 PAGOS E ESTORNADOS EM 28/09/2023 POR INCONSISTÊNCIA NOS DADOS BANCÁRIOS, PAGAMENTO REFEITO EM 29/09/2023 COM SUCESSO</t>
  </si>
  <si>
    <t>26.615.795 JOAO PAULO CORREA GUEDES</t>
  </si>
  <si>
    <t>1</t>
  </si>
  <si>
    <t>11. 28/09/2023 e 29/09/2023 - P. 6795/2023 - Bancadas</t>
  </si>
  <si>
    <t>1 Chapa de MDF 6mm laminado para aplicação da marca; 2750x1840mm. 1 Unidade 188,02 188,02</t>
  </si>
  <si>
    <t>RAMUTH e RAMUTH - CD</t>
  </si>
  <si>
    <t>542376</t>
  </si>
  <si>
    <t xml:space="preserve">12. 28/09/2023 - P. 9251/2023 - Chapa MDF </t>
  </si>
  <si>
    <t>1 prancheta de madeira tamanho A4. 8 Unidade 10,90 87,20</t>
  </si>
  <si>
    <t>PAPELARIA ITABIRITO LTDA</t>
  </si>
  <si>
    <t>711</t>
  </si>
  <si>
    <t>13. 29/09/2023 - P. 9246/2023 - Pranchetas</t>
  </si>
  <si>
    <t>1 Jogo de xícaras de café 6 peças; porcelana ou esmaltada. 2 Unidade 159,99 319,98
2 Bandeja para serviço de café; aprox. 60x40cm. 1 Unidade 214,99 214,99</t>
  </si>
  <si>
    <t>PONTO DA ORGANIZACAO LTDA</t>
  </si>
  <si>
    <t>000.000.015</t>
  </si>
  <si>
    <t>14. 29/09/2023 - P. 9248 e 9249/2023 - bandeja , jogo de xícaras</t>
  </si>
  <si>
    <t>1 Caixote em mdf 15mm com rodizio de silicone Duratex Riviera linha Cross 1 Unidade 1.290,00 1.290,00</t>
  </si>
  <si>
    <t>559</t>
  </si>
  <si>
    <t xml:space="preserve">15. 24/10/2023 e 17/11/2023 - P. 9100/2023 - Caixote mdf </t>
  </si>
  <si>
    <t>1 Vegetação; vaso porte médio; espécies: Jiboia, Raphis, Samambaia, Espada de São Jorge, Espadinha, Costela de Adão, Zamioculca - vegetação de pouca rega e de sombra 2 Unidade 136,25 272,50
3 Vegetação permanente; pendente; espécies: Jiboia ou similar. 6 Unidade 38,00 228,00
2 Cachepô para vaso de porte médio; material do cachepô: cerâmica ou cimento. (É necessário saber para qual planta, pois para casa planta é um tamanho de cachepô 2 Unidade 62,00 124,00</t>
  </si>
  <si>
    <t>VERDE PERTO JARDINAGEM LTDA</t>
  </si>
  <si>
    <t>000.003.667</t>
  </si>
  <si>
    <t xml:space="preserve">16. 09/11/2023 - P. 9339 e 9402/2023 - Vaso e vegetação </t>
  </si>
  <si>
    <t>1 Lixeira de chão para escritório; material: inox; sem tampa; capacidade aprox. 20L; preto ou cinza. 4 Unidade 150,34 601,36</t>
  </si>
  <si>
    <t>4 INOX FABRICACAO DE LIXEIRAS E PRODUTOS DE METAIS LTDA</t>
  </si>
  <si>
    <t>444</t>
  </si>
  <si>
    <t xml:space="preserve">17.  13/11/2023 - P. 9245/2023- Lixeira </t>
  </si>
  <si>
    <t>TOTAL EXECUTADO</t>
  </si>
  <si>
    <t>TOTAL PREVISTO</t>
  </si>
  <si>
    <t>Primeira parcela de pintor</t>
  </si>
  <si>
    <t>Julio Cesar Alves Martins</t>
  </si>
  <si>
    <t xml:space="preserve">03. 23/05/2023, 05/06/2023 e 27/07/2023 - P. 2023/02023 - Pintor </t>
  </si>
  <si>
    <t>Segunda parcela de pintor</t>
  </si>
  <si>
    <t>Encargos de RPA</t>
  </si>
  <si>
    <t>Encargos</t>
  </si>
  <si>
    <t>SALDO FINAL</t>
  </si>
  <si>
    <t>Tinta acrílica fosca para parede (base); cor: branco gelo; marcas recomendadas: Coral ou Suvinil. - 1 Unidade 319,90 319,90
2 Tinta de piso acrílica (pode ser aplicado na parede); cor: preto; marcas recomendadas: Coral ou Suvinil - fica mais em conta comprar a tinta de piso e aplicar na parede do que manipular a tinta preta de parede. - 1 Unidade 339,90 339,90
4 Tinta lousa; cor: preto absoluto</t>
  </si>
  <si>
    <t>COMERCIAL KASA TUDO MULTI SOLUCOES LTDA</t>
  </si>
  <si>
    <t>000.000.026</t>
  </si>
  <si>
    <t>01. 11/05/2023 - P. 1943/2023 - tintas</t>
  </si>
  <si>
    <t>Pagamento de Pessoa Jurídica da prestação de serviço de pintura no espaço de inovação</t>
  </si>
  <si>
    <t>ELI CARLOS BARBOSA LIMA</t>
  </si>
  <si>
    <t>00000001</t>
  </si>
  <si>
    <t>02. 02/06/2023 - P. 1941/2023 - pintura</t>
  </si>
  <si>
    <t>1 Persiana rolô tela solar 1% a 5%; cor: branco; recomenda-se garantia mínima de 6 meses.</t>
  </si>
  <si>
    <t>087251</t>
  </si>
  <si>
    <t>03. 15/06/2023 - P. 4865/2023 - persianas</t>
  </si>
  <si>
    <t>1 Mesa de trabalho individual trapezoidal; tampo de MDP BBP 25mm acabamento ABS 2mm a definir; pés de estrutura metálica e pintura epóxi cor a definir; sapatas niveladoras; aprox. 123/76x55x 74cm; recomenda-se garantia mínima de 6 meses; referência: Habto (h - 12 Peça 691,88 8.302,60</t>
  </si>
  <si>
    <t>HABTO MOVEIS LTDA</t>
  </si>
  <si>
    <t>000.010</t>
  </si>
  <si>
    <t xml:space="preserve">04. 04/07/2023 - P. 4865/2023 - Mesa Trapeziodal </t>
  </si>
  <si>
    <t>1 Adesivos para aplicação na parede sob medida, observando o projeto gráfico desenvolvido. Exclusivo para o campus Ribeirão das Neves. OBS: pode ocorrer de a máscara de aplicação do adesivo descascar a parede. Referência: PlotaCAD. - 1 Peça 1.290,00 1.290,00</t>
  </si>
  <si>
    <t>220 PUBLICIDADE LTDA</t>
  </si>
  <si>
    <t>2023/149</t>
  </si>
  <si>
    <t xml:space="preserve">05. 05/07/2023 - P 4865/2023 - Adesivos </t>
  </si>
  <si>
    <t>1 "Cadeira de reunião Allegra; cor: telha; 100% polipropileno; Certificada pelo Inmetro; empilhavel e lavável." 12 Peça 261,47 3.137,72</t>
  </si>
  <si>
    <t>PRIMOLARE UTILIDADES LTDA - ME</t>
  </si>
  <si>
    <t>026.333</t>
  </si>
  <si>
    <t>06. 14/07/2023 - P 4865/2023 - Cadeira Allegra</t>
  </si>
  <si>
    <t>1 Móvel sob medida (marcenaria) seguindo detalhamento do projeto, respeitando-se as medidas e as especificações de materiais 1 Unidade 8.350,00 8.350,00</t>
  </si>
  <si>
    <t>WALBERT LOPES FARIA 05006506679</t>
  </si>
  <si>
    <t>2023/3</t>
  </si>
  <si>
    <t>07. 01/08/2023 e 08/01/2024 - P. 4865/2023 - Móvel sob medida</t>
  </si>
  <si>
    <t>1 Armário baixo pré-fabricado com corpo e portas de aço, pintura epóxi, pés fixos; 80x40x84cm; montagem no local; cor: vermelho ou bege; recomenda-se garantia mínima de 6 meses. Referência: Pandin. 2 Peça 646,76 1.293,52</t>
  </si>
  <si>
    <t>LOJAS MARTEX JUNIOR MOVEIS EIRELI</t>
  </si>
  <si>
    <t>000.014.801</t>
  </si>
  <si>
    <t>08. 25/08/2023 e 19/12/2023 - P. 7804/2023 - Armário baixo</t>
  </si>
  <si>
    <t>1 Chapa de MDF 6mm laminado para aplicação da marca; 2750x1840mm. 1 Peça 188,02 188,02</t>
  </si>
  <si>
    <t>542094</t>
  </si>
  <si>
    <t xml:space="preserve">09. 27/09/2023 - P. 4865/2023 - Chapa de MDF </t>
  </si>
  <si>
    <t>1 Tapete de grama sintética. 6 Metro quadrado 36,50 219,00</t>
  </si>
  <si>
    <t>JC DECOR PLASTICOS E TECIDOS EIRELI</t>
  </si>
  <si>
    <t>000.058.178</t>
  </si>
  <si>
    <t>10. 29/09/2023 - P. 7804/2023 - Tapete de grama sintética</t>
  </si>
  <si>
    <t>1 Vegetação; vaso porte grande; espécies: Jiboia, Raphis, Samambaia, Espada de São Jorge, Espadinha, Costela de Adão, Zamioculca - vegetação de pouca rega e de sombra. 2 Peça 123,30 246,60
2 Cachepô para vaso de porte grande; material do cachepô: cerâmica ou cimento. 2 Peça 121,00 242,00</t>
  </si>
  <si>
    <t>Cental das Plantas Eireli</t>
  </si>
  <si>
    <t>000.000.596</t>
  </si>
  <si>
    <t xml:space="preserve">11. 02/10/2023 - P. 7804/2023 - Vegetação / Cachepô </t>
  </si>
  <si>
    <t>Mesa de apoio circular; tampo de MDP BP 25mm acabamento ABS 2mm a definir; pé de madeira ou estrutura metálica de tubo de aço 1,2mm e pintura epóxi; tampo com aprox. 70cm de diâmetro; recomenda-se garantia mínima de 6 meses. 2 Unidade Real 327,215 654,43</t>
  </si>
  <si>
    <t>V. V. DA SILVA MOVEIS LTDA</t>
  </si>
  <si>
    <t>000.074.619</t>
  </si>
  <si>
    <t xml:space="preserve">12. 03/10/2023 - P. 7804/2023 - Mesa de Apoio circular </t>
  </si>
  <si>
    <t>1 Bancada de trabalho industrial para oficina, modularn desmontável, com tampo em chapa de aço 3mm, pés feitos com cantoneira de aço, pintura da mesa em epóxi; 55x110cm de tampo, altura 85 a 100cm; capacidade 1.000 kg distribuídos. Referência: GGL Móveis de 1 Peça 948,69 948,69</t>
  </si>
  <si>
    <t>METALURGICA FERCAR LTDA</t>
  </si>
  <si>
    <t>96953</t>
  </si>
  <si>
    <t xml:space="preserve">13. 04/10/2023 - P. 4865/2023 - Bancada de Trabalho </t>
  </si>
  <si>
    <t>1 Puff. Tecido recomendado: facto. Aprox. 40x40x40cm. 3 Peça 99,90 299,70</t>
  </si>
  <si>
    <t>FABIANO F. LIBRELON MOBILIADORA</t>
  </si>
  <si>
    <t>000.000.226</t>
  </si>
  <si>
    <t xml:space="preserve">14. 09/10/2023 - P. 7804/2023 - Puff </t>
  </si>
  <si>
    <t>1 Quadro para brainstorming - lousa de vidro temperado  6mm com película de segurança branca aplicada no verso; fixação invisível; recomenda-se garantia mínima de 10 anos; sob medida (vidraçaria), seguindo detalhamento de projeto, respeitando-se as medidas e 1 Metro quadrado 3.460,00 3.460,00</t>
  </si>
  <si>
    <t>VIDRACARIA VENEZA LTDA</t>
  </si>
  <si>
    <t>256</t>
  </si>
  <si>
    <t xml:space="preserve">15. 01/12/2023 - P. 4865/2023 - Lousa de Vidro </t>
  </si>
  <si>
    <t>5</t>
  </si>
  <si>
    <t>Almofadas Futom 60/60 couro sintetico corano, espuma D28/12cm 94033000 0102 5102 UN 8,0000 180,0000 1.440,00 0, 00 0, 00 0, 00</t>
  </si>
  <si>
    <t>000.000.249</t>
  </si>
  <si>
    <t xml:space="preserve">16. 24/01/2024 - P. 3482/2024 - Almofada </t>
  </si>
  <si>
    <t>1 Tinta acrílica fosca; cor: vermelho seco; 18L; lavável; marcas recomendadas: Coral (Jardim de Rosas) ou Suvinil - cobre 125m2 com uma demão; necessário de 3 a 4 demãos.  3 Unidade 1.088,80 3.266,40
2 Tinta acrílica fosca; cor: verde seco; 18L; lavável; marcas recomendadas: Coral (Verde Clorofila) ou Suvinil - cobre 125m2 com uma demão; necessário de 3 a 4 demãos. - 2 Unidade 948,99 1.897,98</t>
  </si>
  <si>
    <t>TINTAS TIROL LTDA - ME</t>
  </si>
  <si>
    <t>10.579</t>
  </si>
  <si>
    <t xml:space="preserve">01. 13/07/2023 - P.2785/2023 - Tintas </t>
  </si>
  <si>
    <t>1 Chapa de MDF 6mm 4 Unidade 146,03 584,14</t>
  </si>
  <si>
    <t>527182</t>
  </si>
  <si>
    <t>02. 13/07/2023 - P. 5567/2023 - Chapa de MDF</t>
  </si>
  <si>
    <t>1 Persiana rolô tela solar 5 Metro quadrado 293,826 1.469,13</t>
  </si>
  <si>
    <t>088634</t>
  </si>
  <si>
    <t xml:space="preserve">03. 13/07/2023 - P. 5567/2023 - Persianas </t>
  </si>
  <si>
    <t>1 Bandeja para serviço de café 1 Unidade 59,03 59,03</t>
  </si>
  <si>
    <t>Habitat Comercio de
Utilidades LTDA</t>
  </si>
  <si>
    <t>063331</t>
  </si>
  <si>
    <t>04. 14/07/2023 - P. 5567/2023 - Bandeja</t>
  </si>
  <si>
    <t>1 Pegboard 1 Unidade 270,43 270,43</t>
  </si>
  <si>
    <t>291843</t>
  </si>
  <si>
    <t>05. 17/07/2023 - P. 5567/2023 - PEGBORD</t>
  </si>
  <si>
    <t>1 Sofá modular 1 Unidade 2.816,65 2.816,65</t>
  </si>
  <si>
    <t>ME AND HOME COMERCIO LTDA</t>
  </si>
  <si>
    <t>000.002.077</t>
  </si>
  <si>
    <t xml:space="preserve">06. 17/07/2023 - P. 5567/2023 - Sofá </t>
  </si>
  <si>
    <t>1 Lixeira de chão para escritório 9 Unidade 75,00 675,00</t>
  </si>
  <si>
    <t>Luthi Comercio de Presentes LTDA ME</t>
  </si>
  <si>
    <t>008.745</t>
  </si>
  <si>
    <t>07. 17/07/2023 - P. 5567/2023 - Lixeira</t>
  </si>
  <si>
    <t>1 Mesa de apoio circular 2 Unidade 467,215 934,43</t>
  </si>
  <si>
    <t>000.070.822</t>
  </si>
  <si>
    <t xml:space="preserve">08. 18/07/2023 - P. 5567/2023 - Mesa 70 cm </t>
  </si>
  <si>
    <t>1 Jogo de xícaras de café 6 peças 2 Unidade 67,51 135,02</t>
  </si>
  <si>
    <t>FACA E RESOLVA COMERCIAL LTDA</t>
  </si>
  <si>
    <t>000.074.448</t>
  </si>
  <si>
    <t>09. 26/07/2023 - P 5567/2023 - Xícara</t>
  </si>
  <si>
    <t>000.087.648</t>
  </si>
  <si>
    <t>1 Prancheta de madeira tamanho A4 8 Unidade 11,74 93,92</t>
  </si>
  <si>
    <t>COMERCIAL F C LTDA</t>
  </si>
  <si>
    <t>000.029.738</t>
  </si>
  <si>
    <t>10. 25/10/2023 - P. 5567/2023 - Prancheta</t>
  </si>
  <si>
    <t>1 Cadeira de reunião Allegra 12 Unidade 261,47 3.137,64</t>
  </si>
  <si>
    <t>Scortgel Comercio de
Eletrodomesticos LTDA</t>
  </si>
  <si>
    <t>021.180</t>
  </si>
  <si>
    <t>11. 27/10/2023 - P. 5567/2023 - Cadeira Laranja Telha</t>
  </si>
  <si>
    <t>1 Móvel sob medida (marcenaria) seguindo detalhamento do projeto, respeitando-se as medidas e as especificações de materiais. 1 Metro quadrado 8.809,00 8.809,00 2 
Quadro para brainstorming - lousa de vidro temperado 6mm com película de segurança branca aplicada no verso; fixação invisível; recomenda-se garantia mínima de 10 anos; sob medida (vidraçaria), seguindo detalhamento de projeto, respeitando-se as medidas e 1 Metro quadrado 8.048,00 8.048,00
R$ 7.800,00 pago e devolvido em 09/02/2024</t>
  </si>
  <si>
    <t>DJ &amp; L MOVELARIA LTDA,</t>
  </si>
  <si>
    <t>000.000.012</t>
  </si>
  <si>
    <t>12. 06/11/2023 e 29/12/2023 - P. 2785 2023 - Móvel Sob Medida</t>
  </si>
  <si>
    <t>Tela de projeção retrátil.</t>
  </si>
  <si>
    <t>1 Tinta acrílica fosca para parede (base); cor: branco gelo; marcas recomendadas: Coral ou Suvinil. Lata 18L  - 1 Unidade 309,99 309,99
2 Tinta acrílica fosca; cor: vermelho seco; lavável; marcas recomendadas: Coral (Jardim de Rosas) ou Suvinil (Magia) - cobre 125m2 com uma demão; necessário de 3 a 4 demãos. Lata 18L - 1 Unidade 1.104,99 1.104,99
3 Tinta acrílica fosca; cor: verde seco; lavável; marcas recomendadas: Coral (Verde Clorofila) ou Suvinil (verde fosco) - cobre 125m2 com uma demão; necessário de 3 a 4 demãos. Lata 18L - 1 Unidade 1.007,00 1.007,00
4 Tinta de piso acrílica (pode ser aplicado na parede); cor: preto; marcas recomendadas: Coral ou Suvinil - fica mais em conta comprar a tinta de piso e aplicar na parede do que manipular a tinta preta de parede. Galão 3,6L - 1 Unidade 90,00 90,00
5 Tinta esmalte para madeira e metal; cor a definir; marcas recomendadas: Coral ou Suvinil. Galão 3,5L - 2 Unidade 154,99 309,98
6 Massa corrida para uniformizar, nivelar e corrigir pequenas imperfeições em superfícies internas de alvenaria e concreto; embalagem com 25kg; marcas recomendadas: Coral ou Suvinil. Lata 25 KG - 1 Unidade 83,99 83,99</t>
  </si>
  <si>
    <t>PONTE NOVA TINTAS LTDA</t>
  </si>
  <si>
    <t>000009263</t>
  </si>
  <si>
    <t>01. 31/05/2023 - P. 4102/2023 - Tintas</t>
  </si>
  <si>
    <t>9 TOMADA SILENTOQUE 2P+T 20A 250V SEM PLACA 054333 PIAL - 10 Unidade 9,90 99,00
10 TOMADA SILENTOQUE 2P+T 10A SEM PLACA NBR14136 054328 PIAL - 30 Unidade 8,50 255,00
12 Eletroduto em Pvc Roscável 1" com 3 Metros Preto 30 Unidade 15,79 473,70
15 TERMINAL PINO CURTO ISOLADO 1-2,5MM COM 100 AZUL PI2688 - 5 Unidade 27,00 135,00</t>
  </si>
  <si>
    <t>ELETRICA CASTANHEIRA LTDA</t>
  </si>
  <si>
    <t>000025053</t>
  </si>
  <si>
    <t>02. 01/06/2023 - P. 4714/2023 - Tomadas</t>
  </si>
  <si>
    <t>1 CONDULETE ALUMÍNIO MÚLTIPLO X "1" SEM TAMPA 56200/023 TRAMONTINA 50 Unidade 11,30 565,00
11 UNIDUT ALUMÍNIO 1" TRAMONTINA 150 Unidade 3,4733 521,00
13 ABRAÇADEIRA GALVANIZADA "D" PARA ELETRODUTO I 1" COM CUNHA</t>
  </si>
  <si>
    <t>LOJA ELÉTRICA LTDA</t>
  </si>
  <si>
    <t>03. 05/06/2023 (ESTORNADO) - P. 4102/2023 - tesoura Iris</t>
  </si>
  <si>
    <t>BANDEJA INOX RET 42X30CM CICLO TRAMONTINA</t>
  </si>
  <si>
    <t>VIA INOX VAREJO E DISTRIBUIÇÃO DE UTILIDADES LTDA</t>
  </si>
  <si>
    <t>28750</t>
  </si>
  <si>
    <t>04. 06/06/2023 - P. 4102/2023 - Bandeja INOX</t>
  </si>
  <si>
    <t>2 ROLO 100 METROS CABO FLEXÍVEL 750V 2,5MM2 AZUL SIL - 6 Unidade 150,9216 905,53
3 ROLO 100 METROS CABO FLEXÍVEL 750V 2,5MM2 PRETO SIL - 7 Unidade 150,9214 1.056,45
4 ROLO 100 METROS CABO FLEXÍVEL 750V 2,5MM2 VERDE SIL - 5 Unidade 150,922 754,61
5 ROLO 100 METROS CABO FLEXÍVEL 750V 1,50MM2 AZUL SIL - 2 Unidade 99,285 198,57
6 ROLO 100 METROS CABO FLEXÍVEL 750V 1,50MM2 PRETO SIL - 2 Unidade 99,29 198,58
7 ROLO 100 METROS CABO FLEXÍVEL 750V 1,50MM2 VERDE SIL - 2 Unidade 99,29 198,58
8 TAMPA PARA CONDULETE 1" PARA TOMADA TRAMONTINA - 40 Unidade 3,663 146,52
16 LUMINARIA EMERG 2 FAROIS 08W BIV EMPALUX 3 Unidade 151,63 454,90</t>
  </si>
  <si>
    <t>BARTOFIL DISTRIBUIDORA S A</t>
  </si>
  <si>
    <t>6479364</t>
  </si>
  <si>
    <t>05. 19/06/2023 - P. 4102/2023 - Material Elétrico</t>
  </si>
  <si>
    <t>1 Pegboard - painel metálico perfurado para organizar ferramentas; espessura da chapa de 0,60mm; 97x94cm; preto ou cinza - 2 Peça 377,66 755,32</t>
  </si>
  <si>
    <t>FERRAMENTAS GERAIS COMERCIO IMP DE FERRAM. E MAQUINAS LTDA</t>
  </si>
  <si>
    <t>988004</t>
  </si>
  <si>
    <t>06. 04/07/2023 - P. 4102/2023 - Painel Porta Ferramenta</t>
  </si>
  <si>
    <t>1 FORRO DE PVC Branco 88 Metro quadrado 19,93 1.724,00
2 PARAFUSO FORRO PVC 4,2X13 PONT BROC C/500 JOMARCA 2 Caixa 40,28 80,56</t>
  </si>
  <si>
    <t>BARTOFIL DISTRIBUIDORA SA</t>
  </si>
  <si>
    <t>1491647</t>
  </si>
  <si>
    <t xml:space="preserve">07. 21/08/2023 - P. 7125/2023 - Forro/ Parafuso </t>
  </si>
  <si>
    <t>1 PERFIL CANALETA, FORMATO C, PARA ACABAMENTO, 6 METROS 26 Peça 30,8615 802,40</t>
  </si>
  <si>
    <t>CONSTRUNOVA
MATERIAIS DE
CONSTRUCAO</t>
  </si>
  <si>
    <t>2781</t>
  </si>
  <si>
    <t xml:space="preserve">08. 22/08/2023 - P. 7125/2023 - Acabamento TIPO U </t>
  </si>
  <si>
    <t>1 Chapa de MDF 6mm laminado para aplicação da marca; 2750x1840mm. 1 Peça 224,14 224,14</t>
  </si>
  <si>
    <t>542377</t>
  </si>
  <si>
    <t xml:space="preserve">09. 28/09/2023 - P. 7125/2023 - Chapa MDF </t>
  </si>
  <si>
    <t>1 Bancada de trabalho industrial para oficina, modular desmontável, com tampo em chapa de aço 3mm, pés feitos com cantoneira de aço, pintura da mesa em epóxi;b 110x110cm de tampo, altura 85 a 100cm; capacidade 1.000 kg distribuídos. Referência: GGL Móveis de 4 Peça 1.415,50 5.662,00
2 Bancada de trabalho para eletrônica em chapa de aço. Dimensões: 1800(A)x1200(L)x620mm(P). 1 Peça 1.828,00 1.828,00</t>
  </si>
  <si>
    <t>MG SERRALHERIA BRASIL LTDA</t>
  </si>
  <si>
    <t>2023/86</t>
  </si>
  <si>
    <t>11. 16/11/2023 - P. 7122/2023 - Bancada Industrial (PAD)</t>
  </si>
  <si>
    <t>4</t>
  </si>
  <si>
    <t>12. 15/02/2024 P. 7122/2023 - Bancada Industrial</t>
  </si>
  <si>
    <t>1 Móvel sob medida (marcenaria) seguindo detalhamento do projeto, respeitando-se as medidas e as especificações de materiais 1 Metro quadrado 8.943,00 8.943,00</t>
  </si>
  <si>
    <t>MATEUS AUGUSTO REIS ALMEIDA 09920438677</t>
  </si>
  <si>
    <t>042.602.912</t>
  </si>
  <si>
    <t xml:space="preserve">13. 19/02/2024 - P. 7122/2023 - Movel sob medida </t>
  </si>
  <si>
    <t>1 Óculos Realidade virtual com VR 1 Unidade 2.957,00 2.957,00</t>
  </si>
  <si>
    <t>FACINI INFORMATICA LTDA</t>
  </si>
  <si>
    <t>000227</t>
  </si>
  <si>
    <t xml:space="preserve">14. 27/02/2024 - P. 7122/2023 - Óculos Realidade </t>
  </si>
  <si>
    <t>1 Quadro para brainstorming - lousa de vidro temperado 6mm com película de segurança branca aplicada no verso; fixação invisível; recomenda-se garantia mínima de 10 anos; sob medida (vidraçaria), seguindo detalhamento de projeto, respeitando-se as medidas e 1 Metro quadrado 990,00 990,00 
1 PORTA DE CORRER, EM VIDRO TEMPERADO, 2 FOLHAS DE 90X210 CM, ESPESSURA DD 10MM, INCLUSIVE ACESSÓRIOS, COM ABERTURA TOTAL DO VÃO. AF_01/2021 1 Peça 1.590,00 1.590,00</t>
  </si>
  <si>
    <t>XUA ESQUADRIAS LTDA ME XUA ESQUADRAS</t>
  </si>
  <si>
    <t>645</t>
  </si>
  <si>
    <t>15. 28/02/2024 - P. Lousa / Porta de Correr</t>
  </si>
  <si>
    <t>Prestação de serviço de pintura, eletricista e pedreiro na sala Inovação</t>
  </si>
  <si>
    <t>Tiago Cruz dos Santos</t>
  </si>
  <si>
    <t>10. 11/10/2023 e 19/10/2023 - P. 5434/2023 - pint., elét., pedr.</t>
  </si>
  <si>
    <t>FADEMA</t>
  </si>
  <si>
    <t>1 Pegboard - painel metálico perfurado para organizar ferramentas; espessura da chapa de 0,60mm; 97x94cm; cinza. 2 Unidade 252,275 504,55</t>
  </si>
  <si>
    <t>67532</t>
  </si>
  <si>
    <t>01. 17/07/2023 - P. 5345/2023 - Pegboard</t>
  </si>
  <si>
    <t>1 Tinta acrílica fosca para parede (base); cor: branco gelo; marcas recomendadas: Coral ou Suvinil. Lata de 18L. 1 Unidade 310,62 310,62
3 Tinta acrílica fosca; cor: verde seco; lavável; marcas recomendadas: Coral (Verde Clorofila) ou Suvinil - cobre 125m2 com uma demão; necessário de 3 a 4 demãos. Lata 3,6L. 1 Unidade 241,76 241,76
4 Tinta esmalte para metal (portão de metalon); cor cinza médio; marcas recomendadas: Coral ou Suvinil. Lata 3,6L 1 Unidade 124,21 124,21
5 Massa corrida para uniformizar, nivelar e corrigir pequenas imperfeições em superfícies internas de alvenaria e concreto; marcas recomendadas: Coral ou Suvinil. Lata 3,6L. 1 Unidade 34,32 34,32
2 Tinta acrílica fosca; cor: vermelho seco; lavável; marcas recomendadas: Coral (Jardim de Rosas) ou Suvinil - cobre 125m2 com uma demão; necessário de 3 a 4 demãos. Lata 3,6L. 1 Unidade 281,17 281,17</t>
  </si>
  <si>
    <t>NACIONAL TINTAS LTDA</t>
  </si>
  <si>
    <t>66.723</t>
  </si>
  <si>
    <t>02. 25/07/2023 - P. 5345/2023 - Tintas</t>
  </si>
  <si>
    <t>1 Gesseiro 1 Unidade 7.800,00 7.800,00</t>
  </si>
  <si>
    <t>RONALDO ALOISIO DE ASSIS 75310392653</t>
  </si>
  <si>
    <t>00000010</t>
  </si>
  <si>
    <t>03. 14/08/2023 e 31/08/2023 - P. 3015/2023 - Gesseiro</t>
  </si>
  <si>
    <t>1 Bancada de pedra sob medida (marmoraria) seguindo detalhamento de projeto, respeitando-se as medidas e as  especificações de materiais. 1 Unidade 2.970,00 2.970,00
2 Cuba retangular de embutir de aço inox acetinado AISI 304 com 0,6mm de espessura; dimensões aproximadas: 46x30x17m; sifão flexível e válvula inclusos; marca recomendada: Tramontina. 1 Unidade 150,00 150,00</t>
  </si>
  <si>
    <t>MARMORARIA REZENDE
SOUZA LTDA</t>
  </si>
  <si>
    <t>000.000.239</t>
  </si>
  <si>
    <t>04. 31/08/2023 e 12/09/2023 - P. 5345/2023 - Bancada</t>
  </si>
  <si>
    <t>00000011</t>
  </si>
  <si>
    <t>1 Torneira para cozinha de mesa de aço inox; bica alta; bicos arejadores; inclui itens para instalação; marca recomendada: Docol e Deca. 1 Unidade 163,00 163,00</t>
  </si>
  <si>
    <t>NAYRA LUISA SANTANA CUNHA</t>
  </si>
  <si>
    <t>000000729</t>
  </si>
  <si>
    <t>05. 05/09/2023 - P. 5345/2023 - Torneira</t>
  </si>
  <si>
    <t>1 Bancada de pedra sob medida (marmoraria) seguindo detalhamento de projeto, respeitando-se as medidas e as especificações de materiais. 1 Unidade 2.970,00 2.970,00
2 Cuba retangular de embutir de aço inox acetinado AISI 304 com 0,6mm de espessura; dimensões aproximadas: 46x30x17m; sifão flexível e válvula inclusos; marca recomendada: Tramontina. 1 Unidade 150,00 150,00</t>
  </si>
  <si>
    <t>1 Armário baixo pré-fabricado com corpo e portas de aço, pintura epóxi, pés fixos; 80x40x84cm; montagem no local; cor: vermelho ou bege; recomenda-se garantia mínima de 6 meses. Referência: Pandin. 1 Unidade 502,26 502,26
2 Armário alto pré-fabricado com corpo e portas de aço, pintura epóxi, pés fixos; 200x90x40xcm; montagem no local; cor: vermelho; recomenda-se garantia mínima de 6 meses. Referência: Pandin. 2 Unidade 1.261,89 2.523,78</t>
  </si>
  <si>
    <t>000.014.849</t>
  </si>
  <si>
    <t>06. 14/09/2023 e 10/10/2023 - P. 5345/2023 - Armário</t>
  </si>
  <si>
    <t>1 Rodapé de PVC Wood branco; altura 15cm. Incluir a Cola para instalação. Comprimento linear: 28 m. 28 Metro 41,653 1.166,30</t>
  </si>
  <si>
    <t>ESPLANE ESPACOS PLANEJADOS LTDA</t>
  </si>
  <si>
    <t>578.141</t>
  </si>
  <si>
    <t>07. 14/09/2023 - P. 5345/2023 - Rodapé PVC</t>
  </si>
  <si>
    <t>1 Kit Saboneteira Inox + Dispenser Papel Toalheiro 1 Unidade 552,02 552,02</t>
  </si>
  <si>
    <t>Bonati Company</t>
  </si>
  <si>
    <t>017959</t>
  </si>
  <si>
    <t>08. 15/09/2023 - P. 5345/2023 - Kit saboneteira</t>
  </si>
  <si>
    <t>Pagamento de banqueta pedido 4916 - compra cancelada pois o fornecedor não conseguiu entregar o produto dentro do prazo. Pago em 19/09/2023 e devolvido em 08/11/2023</t>
  </si>
  <si>
    <t>PAGO</t>
  </si>
  <si>
    <t>09. 19/09/2023 e 08/11/2023 - Compra cancelada - Banqueta</t>
  </si>
  <si>
    <t>DEVOLVIDO</t>
  </si>
  <si>
    <t>1 Mesa de trabalho individual retangular; tampo de madeira MDP BP 25mm acabamento ABS 2mm; pé tipo goleira de estrutura metálica com pintura EPÓXI preta; sapatas niveladoras: 120x60x75cm. Recomenda-se garantia mínima de 6 meses. 3 Unidade 472,96 1.418,88</t>
  </si>
  <si>
    <t>LYAM DECOR COMERCIAL EIRELI</t>
  </si>
  <si>
    <t>000010001</t>
  </si>
  <si>
    <t>10. 19/09/2023 e 04/10/2023 - P. 5345/2023 - Mesa 120x60x75</t>
  </si>
  <si>
    <t>1 Válvula diâmetro 3 1/2" sem escape, marca TRAMONTINA; aço inoxidável. 1 Peça 38,90 38,90</t>
  </si>
  <si>
    <t>ABC ATACADO BRASILEIRO DA CONSTRUÇÃO S.A</t>
  </si>
  <si>
    <t>1573142</t>
  </si>
  <si>
    <t>11. 20/09/2023 - P. 8908/2023 - Válvula</t>
  </si>
  <si>
    <t>1 Chapa de MDF 6mm laminado 2,75x1,84 m. 1 Unidade 213,80 213,80</t>
  </si>
  <si>
    <t>540532</t>
  </si>
  <si>
    <t xml:space="preserve">12. 20/09/2023 - P. 5345/2023 - CHAPA DE MDF </t>
  </si>
  <si>
    <t>1 Tinta Acrílica Fosca Gesso &amp; Drywall Econômica Interior Branco NEVE 3,6 L. 1 Unidade 95,86 95,86</t>
  </si>
  <si>
    <t>1573155</t>
  </si>
  <si>
    <t>13. 21/09/2023 - P. 9098/2023 - Tinta</t>
  </si>
  <si>
    <t>1 Prancheta de madeira tamanho A4. 8 Unidade 9,99 79,92
2 Jogo de xícaras de café 6 peças; porcelana. 1 Unidade 125,94 125,94
3 Bandeja para serviço de café; aprox. 60x40cm. 1 Unidade 109,99 109,99</t>
  </si>
  <si>
    <t>FC UTIL E ELETRICA COMERCIAL LTDA</t>
  </si>
  <si>
    <t>000.002.103</t>
  </si>
  <si>
    <t xml:space="preserve">14. 22/09/2023 - P. 5345/2023 - Bandeja, xícara </t>
  </si>
  <si>
    <t>1 Armário gabinete sob medida (marcenaria) em MDF 15 mm, seguindo detalhamento do projeto executivo, respeitando-se as medidas e as especificações de materiais. Obs.: em MDF ULTRA 15 mm (resistente à umidade), para pia. 1 Unidade 8.400,00 8.400,00</t>
  </si>
  <si>
    <t>DJ &amp; L MOVELARIA LTDA</t>
  </si>
  <si>
    <t>000.000.007</t>
  </si>
  <si>
    <t>15. 26/09/2023 e 10/11/2023 - P. 5345/2023 - Armario Gabinete</t>
  </si>
  <si>
    <t>1 Banqueta alta de trabalho Tolix para espaço maker; com encosto; H=65cm; Cor: laranja telha (de preferência), ou vermelho. 3 Unidade 254,23 762,70</t>
  </si>
  <si>
    <t>000.188.536</t>
  </si>
  <si>
    <t>16. 27/09/2023 - P. 5345/2023 - Banqueta</t>
  </si>
  <si>
    <t>1 Armário baixo pré-fabricado com corpo e portas de aço, pintura epóxi, pés fixos; 80x40x84cm; montagem no local; cor: vermelho ou bege; recomenda-se garantia mínima de 6 meses. Referência: Pandin. 1 Unidade 502,26 502,26
2 Armário alto pré-fabricado com corpo e portas de aço, pintura epóxi, pés fixos; 200x90x40xcm; montagem no local; cor: vermelho; recomenda-se garantia mínima de 6 meses. Referência: Pandin.  2 Unidade 1.261,89 2.523,78</t>
  </si>
  <si>
    <r>
      <rPr/>
      <t xml:space="preserve">1 Cadeira de trabalho ergonômica, ajustável e com rodízio; cor preta. Marca sugerida: </t>
    </r>
    <r>
      <rPr>
        <color rgb="FF1155CC"/>
        <u/>
      </rPr>
      <t>https://www.flexform.com.br/cadeiras/cadeiras-de-</t>
    </r>
    <r>
      <rPr/>
      <t xml:space="preserve"> escritorio/lite-pro-onix-black 3 Unidade 513,9833 1.541,95</t>
    </r>
  </si>
  <si>
    <t>FLEX CADEIRAS COMERCIO DE
MOVEIS LTDA</t>
  </si>
  <si>
    <t>004712</t>
  </si>
  <si>
    <t xml:space="preserve">17. 17/10/2023 - P. 5345/2023 - Cadeira Executiva </t>
  </si>
  <si>
    <t>1 Cadeira de reunião Allegra; cor: laranja telha; 100% polipropileno; Certificada pelo Inmetro; empilhavel e lavável. 4 Unidade 281,06 1.124,24</t>
  </si>
  <si>
    <t>021.179</t>
  </si>
  <si>
    <t>18. 27/10/2023 - P. 5345/2023 - Cadeira Allegra</t>
  </si>
  <si>
    <t>1 Lixeira de chão para escritório; material: inox; sem tampa; capacidade aprox. 20L; cinza. 1 Unidade 195,00 195,00</t>
  </si>
  <si>
    <t>1652745</t>
  </si>
  <si>
    <t>19. 07/11/2023 - P. 5345/2023 - Lixeira</t>
  </si>
  <si>
    <t>DJ &amp; L MOVELARIA LTDA.</t>
  </si>
  <si>
    <t>TARIFAS BANCÁRIAS</t>
  </si>
  <si>
    <t>RENDIMENTOS</t>
  </si>
  <si>
    <t>DATA</t>
  </si>
  <si>
    <t>VALOR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</si>
</sst>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[$R$ -416]#,##0.00"/>
    <numFmt numFmtId="165" formatCode="dd/mm/yyyy"/>
    <numFmt numFmtId="166" formatCode="d/m/yyyy"/>
    <numFmt numFmtId="167" formatCode="dd/MM/yyyy"/>
  </numFmts>
  <fonts count="24">
    <font>
      <sz val="10.0"/>
      <color rgb="FF000000"/>
      <name val="Arial"/>
      <scheme val="minor"/>
    </font>
    <font>
      <b/>
      <color theme="1"/>
      <name val="Arial"/>
    </font>
    <font>
      <color theme="1"/>
      <name val="Arial"/>
    </font>
    <font>
      <color theme="1"/>
      <name val="Arial"/>
      <scheme val="minor"/>
    </font>
    <font>
      <u/>
      <color rgb="FF0000FF"/>
    </font>
    <font>
      <u/>
      <color rgb="FF0000FF"/>
    </font>
    <font>
      <b/>
      <color theme="1"/>
      <name val="Arial"/>
      <scheme val="minor"/>
    </font>
    <font>
      <b/>
      <u/>
      <color rgb="FF0000FF"/>
    </font>
    <font>
      <b/>
      <sz val="11.0"/>
      <color theme="1"/>
      <name val="Arial"/>
    </font>
    <font>
      <u/>
      <color rgb="FF0000FF"/>
    </font>
    <font>
      <u/>
      <color rgb="FF0000FF"/>
    </font>
    <font>
      <u/>
      <color theme="1"/>
      <name val="Arial"/>
      <scheme val="minor"/>
    </font>
    <font>
      <u/>
      <color theme="1"/>
      <name val="Arial"/>
      <scheme val="minor"/>
    </font>
    <font>
      <color rgb="FF000000"/>
      <name val="Arial"/>
    </font>
    <font>
      <u/>
      <color rgb="FF0000FF"/>
    </font>
    <font>
      <u/>
      <color rgb="FF0000FF"/>
    </font>
    <font>
      <u/>
      <color rgb="FF0000FF"/>
    </font>
    <font>
      <u/>
      <color theme="1"/>
      <name val="Arial"/>
      <scheme val="minor"/>
    </font>
    <font>
      <u/>
      <color rgb="FF0000FF"/>
    </font>
    <font>
      <u/>
      <color theme="1"/>
      <name val="Arial"/>
      <scheme val="minor"/>
    </font>
    <font>
      <u/>
      <color theme="1"/>
      <name val="Arial"/>
      <scheme val="minor"/>
    </font>
    <font>
      <u/>
      <color theme="1"/>
      <name val="Arial"/>
      <scheme val="minor"/>
    </font>
    <font>
      <u/>
      <color rgb="FFFF0000"/>
    </font>
    <font/>
  </fonts>
  <fills count="4">
    <fill>
      <patternFill patternType="none"/>
    </fill>
    <fill>
      <patternFill patternType="lightGray"/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</fills>
  <borders count="7">
    <border/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6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shrinkToFit="0" vertical="center" wrapText="1"/>
    </xf>
    <xf borderId="0" fillId="2" fontId="1" numFmtId="0" xfId="0" applyAlignment="1" applyFont="1">
      <alignment horizontal="center" readingOrder="0" shrinkToFit="0" vertical="center" wrapText="1"/>
    </xf>
    <xf borderId="0" fillId="2" fontId="2" numFmtId="0" xfId="0" applyAlignment="1" applyFont="1">
      <alignment horizontal="center" shrinkToFit="0" vertical="center" wrapText="1"/>
    </xf>
    <xf borderId="0" fillId="2" fontId="1" numFmtId="49" xfId="0" applyAlignment="1" applyFont="1" applyNumberFormat="1">
      <alignment horizontal="center" shrinkToFit="0" vertical="center" wrapText="1"/>
    </xf>
    <xf borderId="0" fillId="2" fontId="1" numFmtId="164" xfId="0" applyAlignment="1" applyFont="1" applyNumberFormat="1">
      <alignment horizontal="center" shrinkToFit="0" vertical="center" wrapText="1"/>
    </xf>
    <xf borderId="0" fillId="2" fontId="1" numFmtId="164" xfId="0" applyAlignment="1" applyFont="1" applyNumberFormat="1">
      <alignment horizontal="center" readingOrder="0" shrinkToFit="0" vertical="center" wrapText="1"/>
    </xf>
    <xf borderId="0" fillId="2" fontId="1" numFmtId="49" xfId="0" applyAlignment="1" applyFont="1" applyNumberFormat="1">
      <alignment horizontal="center" readingOrder="0" shrinkToFit="0" vertical="center" wrapText="1"/>
    </xf>
    <xf borderId="0" fillId="0" fontId="3" numFmtId="165" xfId="0" applyAlignment="1" applyFont="1" applyNumberFormat="1">
      <alignment horizontal="center" readingOrder="0" shrinkToFit="0" vertical="center" wrapText="1"/>
    </xf>
    <xf borderId="0" fillId="0" fontId="3" numFmtId="0" xfId="0" applyAlignment="1" applyFont="1">
      <alignment horizontal="center" readingOrder="0" shrinkToFit="0" vertical="center" wrapText="1"/>
    </xf>
    <xf borderId="0" fillId="0" fontId="4" numFmtId="0" xfId="0" applyAlignment="1" applyFont="1">
      <alignment horizontal="center" readingOrder="0" shrinkToFit="0" vertical="center" wrapText="1"/>
    </xf>
    <xf borderId="0" fillId="0" fontId="3" numFmtId="164" xfId="0" applyAlignment="1" applyFont="1" applyNumberFormat="1">
      <alignment horizontal="center" readingOrder="0" shrinkToFit="0" vertical="center" wrapText="1"/>
    </xf>
    <xf borderId="0" fillId="0" fontId="3" numFmtId="49" xfId="0" applyAlignment="1" applyFont="1" applyNumberFormat="1">
      <alignment horizontal="center" readingOrder="0" shrinkToFit="0" vertical="center" wrapText="1"/>
    </xf>
    <xf borderId="0" fillId="0" fontId="3" numFmtId="164" xfId="0" applyAlignment="1" applyFont="1" applyNumberFormat="1">
      <alignment horizontal="center" shrinkToFit="0" vertical="center" wrapText="1"/>
    </xf>
    <xf borderId="0" fillId="0" fontId="5" numFmtId="164" xfId="0" applyAlignment="1" applyFont="1" applyNumberFormat="1">
      <alignment horizontal="center" readingOrder="0" shrinkToFit="0" vertical="center" wrapText="1"/>
    </xf>
    <xf borderId="0" fillId="2" fontId="6" numFmtId="0" xfId="0" applyAlignment="1" applyFont="1">
      <alignment horizontal="center" readingOrder="0" shrinkToFit="0" vertical="center" wrapText="1"/>
    </xf>
    <xf borderId="0" fillId="2" fontId="6" numFmtId="0" xfId="0" applyAlignment="1" applyFont="1">
      <alignment horizontal="center" shrinkToFit="0" vertical="center" wrapText="1"/>
    </xf>
    <xf borderId="0" fillId="2" fontId="6" numFmtId="164" xfId="0" applyAlignment="1" applyFont="1" applyNumberFormat="1">
      <alignment horizontal="center" shrinkToFit="0" vertical="center" wrapText="1"/>
    </xf>
    <xf borderId="0" fillId="2" fontId="6" numFmtId="49" xfId="0" applyAlignment="1" applyFont="1" applyNumberFormat="1">
      <alignment horizontal="center" shrinkToFit="0" vertical="center" wrapText="1"/>
    </xf>
    <xf borderId="0" fillId="2" fontId="7" numFmtId="0" xfId="0" applyAlignment="1" applyFont="1">
      <alignment horizontal="center" readingOrder="0" shrinkToFit="0" vertical="center" wrapText="1"/>
    </xf>
    <xf borderId="0" fillId="2" fontId="8" numFmtId="0" xfId="0" applyAlignment="1" applyFont="1">
      <alignment horizontal="left" readingOrder="0" shrinkToFit="0" vertical="center" wrapText="1"/>
    </xf>
    <xf borderId="0" fillId="2" fontId="8" numFmtId="0" xfId="0" applyAlignment="1" applyFont="1">
      <alignment horizontal="left" shrinkToFit="0" vertical="center" wrapText="1"/>
    </xf>
    <xf borderId="0" fillId="2" fontId="8" numFmtId="164" xfId="0" applyAlignment="1" applyFont="1" applyNumberFormat="1">
      <alignment horizontal="left" shrinkToFit="0" vertical="center" wrapText="1"/>
    </xf>
    <xf borderId="0" fillId="2" fontId="8" numFmtId="49" xfId="0" applyAlignment="1" applyFont="1" applyNumberFormat="1">
      <alignment horizontal="left" shrinkToFit="0" vertical="center" wrapText="1"/>
    </xf>
    <xf borderId="0" fillId="2" fontId="8" numFmtId="49" xfId="0" applyAlignment="1" applyFont="1" applyNumberFormat="1">
      <alignment horizontal="left" readingOrder="0" shrinkToFit="0" vertical="center" wrapText="1"/>
    </xf>
    <xf borderId="0" fillId="0" fontId="3" numFmtId="0" xfId="0" applyAlignment="1" applyFont="1">
      <alignment horizontal="left" readingOrder="0" shrinkToFit="0" vertical="center" wrapText="1"/>
    </xf>
    <xf borderId="0" fillId="0" fontId="9" numFmtId="164" xfId="0" applyAlignment="1" applyFont="1" applyNumberFormat="1">
      <alignment horizontal="left" readingOrder="0" shrinkToFit="0" vertical="center" wrapText="1"/>
    </xf>
    <xf borderId="0" fillId="0" fontId="3" numFmtId="165" xfId="0" applyAlignment="1" applyFont="1" applyNumberFormat="1">
      <alignment horizontal="left" readingOrder="0" shrinkToFit="0" vertical="center" wrapText="1"/>
    </xf>
    <xf borderId="0" fillId="0" fontId="10" numFmtId="49" xfId="0" applyAlignment="1" applyFont="1" applyNumberFormat="1">
      <alignment horizontal="left" readingOrder="0" shrinkToFit="0" vertical="center" wrapText="1"/>
    </xf>
    <xf borderId="0" fillId="0" fontId="11" numFmtId="49" xfId="0" applyAlignment="1" applyFont="1" applyNumberFormat="1">
      <alignment horizontal="left" readingOrder="0" shrinkToFit="0" vertical="center" wrapText="1"/>
    </xf>
    <xf borderId="0" fillId="0" fontId="3" numFmtId="0" xfId="0" applyAlignment="1" applyFont="1">
      <alignment horizontal="left" readingOrder="0" shrinkToFit="0" wrapText="1"/>
    </xf>
    <xf borderId="0" fillId="0" fontId="3" numFmtId="165" xfId="0" applyAlignment="1" applyFont="1" applyNumberFormat="1">
      <alignment horizontal="left" readingOrder="0" shrinkToFit="0" vertical="center" wrapText="1"/>
    </xf>
    <xf borderId="0" fillId="0" fontId="12" numFmtId="49" xfId="0" applyAlignment="1" applyFont="1" applyNumberFormat="1">
      <alignment horizontal="left" readingOrder="0" shrinkToFit="0" vertical="center" wrapText="1"/>
    </xf>
    <xf borderId="0" fillId="3" fontId="13" numFmtId="0" xfId="0" applyAlignment="1" applyFill="1" applyFont="1">
      <alignment horizontal="left" readingOrder="0" shrinkToFit="0" vertical="center" wrapText="1"/>
    </xf>
    <xf borderId="0" fillId="0" fontId="14" numFmtId="164" xfId="0" applyAlignment="1" applyFont="1" applyNumberFormat="1">
      <alignment horizontal="left" readingOrder="0" shrinkToFit="0" wrapText="1"/>
    </xf>
    <xf borderId="0" fillId="0" fontId="3" numFmtId="165" xfId="0" applyAlignment="1" applyFont="1" applyNumberFormat="1">
      <alignment horizontal="left" readingOrder="0" shrinkToFit="0" wrapText="1"/>
    </xf>
    <xf borderId="0" fillId="0" fontId="15" numFmtId="49" xfId="0" applyAlignment="1" applyFont="1" applyNumberFormat="1">
      <alignment horizontal="left" readingOrder="0" shrinkToFit="0" wrapText="1"/>
    </xf>
    <xf borderId="0" fillId="0" fontId="16" numFmtId="0" xfId="0" applyAlignment="1" applyFont="1">
      <alignment horizontal="left" readingOrder="0" shrinkToFit="0" wrapText="1"/>
    </xf>
    <xf borderId="0" fillId="0" fontId="17" numFmtId="0" xfId="0" applyAlignment="1" applyFont="1">
      <alignment horizontal="left" readingOrder="0" shrinkToFit="0" wrapText="1"/>
    </xf>
    <xf borderId="0" fillId="0" fontId="18" numFmtId="49" xfId="0" applyAlignment="1" applyFont="1" applyNumberFormat="1">
      <alignment horizontal="left" readingOrder="0" shrinkToFit="0" vertical="bottom" wrapText="1"/>
    </xf>
    <xf borderId="0" fillId="0" fontId="3" numFmtId="166" xfId="0" applyAlignment="1" applyFont="1" applyNumberFormat="1">
      <alignment horizontal="left" readingOrder="0" shrinkToFit="0" wrapText="1"/>
    </xf>
    <xf borderId="0" fillId="0" fontId="19" numFmtId="0" xfId="0" applyAlignment="1" applyFont="1">
      <alignment horizontal="left" readingOrder="0" shrinkToFit="0" vertical="center" wrapText="1"/>
    </xf>
    <xf borderId="0" fillId="0" fontId="20" numFmtId="0" xfId="0" applyAlignment="1" applyFont="1">
      <alignment horizontal="left" readingOrder="0" shrinkToFit="0" vertical="center" wrapText="1"/>
    </xf>
    <xf borderId="0" fillId="0" fontId="3" numFmtId="166" xfId="0" applyAlignment="1" applyFont="1" applyNumberFormat="1">
      <alignment horizontal="left" readingOrder="0" shrinkToFit="0" vertical="center" wrapText="1"/>
    </xf>
    <xf borderId="0" fillId="0" fontId="3" numFmtId="164" xfId="0" applyAlignment="1" applyFont="1" applyNumberFormat="1">
      <alignment horizontal="left" readingOrder="0" shrinkToFit="0" vertical="center" wrapText="1"/>
    </xf>
    <xf borderId="0" fillId="0" fontId="3" numFmtId="49" xfId="0" applyAlignment="1" applyFont="1" applyNumberFormat="1">
      <alignment horizontal="left" readingOrder="0" shrinkToFit="0" vertical="center" wrapText="1"/>
    </xf>
    <xf borderId="0" fillId="0" fontId="3" numFmtId="49" xfId="0" applyAlignment="1" applyFont="1" applyNumberFormat="1">
      <alignment horizontal="left" readingOrder="0" shrinkToFit="0" wrapText="1"/>
    </xf>
    <xf borderId="0" fillId="0" fontId="21" numFmtId="0" xfId="0" applyAlignment="1" applyFont="1">
      <alignment horizontal="left" readingOrder="0" shrinkToFit="0" wrapText="1"/>
    </xf>
    <xf borderId="0" fillId="0" fontId="22" numFmtId="164" xfId="0" applyAlignment="1" applyFont="1" applyNumberFormat="1">
      <alignment horizontal="left" readingOrder="0" shrinkToFit="0" wrapText="1"/>
    </xf>
    <xf borderId="0" fillId="0" fontId="3" numFmtId="166" xfId="0" applyAlignment="1" applyFont="1" applyNumberFormat="1">
      <alignment horizontal="left" readingOrder="0"/>
    </xf>
    <xf borderId="1" fillId="2" fontId="6" numFmtId="167" xfId="0" applyAlignment="1" applyBorder="1" applyFont="1" applyNumberFormat="1">
      <alignment readingOrder="0"/>
    </xf>
    <xf borderId="2" fillId="2" fontId="6" numFmtId="164" xfId="0" applyBorder="1" applyFont="1" applyNumberFormat="1"/>
    <xf borderId="1" fillId="2" fontId="6" numFmtId="0" xfId="0" applyAlignment="1" applyBorder="1" applyFont="1">
      <alignment readingOrder="0"/>
    </xf>
    <xf borderId="2" fillId="0" fontId="23" numFmtId="0" xfId="0" applyBorder="1" applyFont="1"/>
    <xf borderId="3" fillId="2" fontId="6" numFmtId="167" xfId="0" applyAlignment="1" applyBorder="1" applyFont="1" applyNumberFormat="1">
      <alignment readingOrder="0"/>
    </xf>
    <xf borderId="4" fillId="2" fontId="6" numFmtId="164" xfId="0" applyAlignment="1" applyBorder="1" applyFont="1" applyNumberFormat="1">
      <alignment readingOrder="0"/>
    </xf>
    <xf borderId="3" fillId="0" fontId="3" numFmtId="167" xfId="0" applyAlignment="1" applyBorder="1" applyFont="1" applyNumberFormat="1">
      <alignment readingOrder="0"/>
    </xf>
    <xf borderId="4" fillId="0" fontId="3" numFmtId="164" xfId="0" applyAlignment="1" applyBorder="1" applyFont="1" applyNumberFormat="1">
      <alignment readingOrder="0"/>
    </xf>
    <xf borderId="3" fillId="0" fontId="3" numFmtId="165" xfId="0" applyAlignment="1" applyBorder="1" applyFont="1" applyNumberFormat="1">
      <alignment readingOrder="0"/>
    </xf>
    <xf borderId="4" fillId="0" fontId="3" numFmtId="164" xfId="0" applyBorder="1" applyFont="1" applyNumberFormat="1"/>
    <xf borderId="3" fillId="0" fontId="3" numFmtId="166" xfId="0" applyAlignment="1" applyBorder="1" applyFont="1" applyNumberFormat="1">
      <alignment readingOrder="0"/>
    </xf>
    <xf borderId="3" fillId="0" fontId="3" numFmtId="0" xfId="0" applyBorder="1" applyFont="1"/>
    <xf borderId="4" fillId="0" fontId="23" numFmtId="0" xfId="0" applyBorder="1" applyFont="1"/>
    <xf borderId="3" fillId="0" fontId="23" numFmtId="0" xfId="0" applyBorder="1" applyFont="1"/>
    <xf borderId="5" fillId="2" fontId="6" numFmtId="0" xfId="0" applyAlignment="1" applyBorder="1" applyFont="1">
      <alignment readingOrder="0"/>
    </xf>
    <xf borderId="6" fillId="2" fontId="6" numFmtId="164" xfId="0" applyBorder="1" applyFont="1" applyNumberFormat="1"/>
    <xf borderId="5" fillId="2" fontId="6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0" Type="http://schemas.openxmlformats.org/officeDocument/2006/relationships/worksheet" Target="worksheets/sheet7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drive.google.com/file/d/1WXByv1-SFf9fWeUZuTFt6H27FB6GagyI/view?usp=drive_link" TargetMode="External"/><Relationship Id="rId2" Type="http://schemas.openxmlformats.org/officeDocument/2006/relationships/hyperlink" Target="https://drive.google.com/file/d/1WfyHcv2dgHUVxUa6fNgYOkphUJqSphCs/view?usp=drive_link" TargetMode="External"/><Relationship Id="rId3" Type="http://schemas.openxmlformats.org/officeDocument/2006/relationships/hyperlink" Target="https://drive.google.com/file/d/1WfyHcv2dgHUVxUa6fNgYOkphUJqSphCs/view?usp=drive_link" TargetMode="External"/><Relationship Id="rId4" Type="http://schemas.openxmlformats.org/officeDocument/2006/relationships/hyperlink" Target="https://drive.google.com/file/d/1U3QBWPnc61Fgb1riEhmOPJYfgsF6vA-6/view?usp=sharing" TargetMode="External"/><Relationship Id="rId5" Type="http://schemas.openxmlformats.org/officeDocument/2006/relationships/hyperlink" Target="https://drive.google.com/file/d/1GnKGFU9Ly_Uo9dqVpSoaFG37YUJMNZq-/view?usp=drive_link" TargetMode="External"/><Relationship Id="rId6" Type="http://schemas.openxmlformats.org/officeDocument/2006/relationships/hyperlink" Target="https://drive.google.com/file/d/1GCqDKsAQgchB3lnW9ZH7RwXoUnE_zW8e/view?usp=drive_link" TargetMode="External"/><Relationship Id="rId7" Type="http://schemas.openxmlformats.org/officeDocument/2006/relationships/hyperlink" Target="https://drive.google.com/file/d/1C8g4U3WooGzsscYcu09qdVvgTF0iZNGc/view?usp=sharing" TargetMode="External"/><Relationship Id="rId8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40" Type="http://schemas.openxmlformats.org/officeDocument/2006/relationships/hyperlink" Target="https://drive.google.com/file/d/1Xw0S-LdK-AxWjPs5gbT1cP7wMMHGFpJO/view?usp=drive_link" TargetMode="External"/><Relationship Id="rId42" Type="http://schemas.openxmlformats.org/officeDocument/2006/relationships/hyperlink" Target="https://drive.google.com/drive/folders/1mO7ZYAs3FUA78t9JreMg3IahTZ6NAP9j?usp=drive_link" TargetMode="External"/><Relationship Id="rId41" Type="http://schemas.openxmlformats.org/officeDocument/2006/relationships/hyperlink" Target="https://drive.google.com/file/d/1AKqhEk_PZ1sokMayJTYCNvPEkTNZUUCe/view?usp=drive_link" TargetMode="External"/><Relationship Id="rId44" Type="http://schemas.openxmlformats.org/officeDocument/2006/relationships/hyperlink" Target="https://drive.google.com/file/d/1xnp1DRnbJiixRvHptwulJhY83gLk4HxV/view?usp=drive_link" TargetMode="External"/><Relationship Id="rId43" Type="http://schemas.openxmlformats.org/officeDocument/2006/relationships/hyperlink" Target="https://drive.google.com/file/d/1Xxu_ddFI_pEevFJ1MlHEnVhZO03XF06n/view?usp=drive_link" TargetMode="External"/><Relationship Id="rId46" Type="http://schemas.openxmlformats.org/officeDocument/2006/relationships/hyperlink" Target="https://drive.google.com/file/d/19RJvlp4Eit6JDcxagVMn5v1qAM3svG-K/view?usp=drive_link" TargetMode="External"/><Relationship Id="rId45" Type="http://schemas.openxmlformats.org/officeDocument/2006/relationships/hyperlink" Target="https://drive.google.com/drive/folders/18dQ76r0DYRhwdw-pPEdWtJ86bStKWwVo?usp=drive_link" TargetMode="External"/><Relationship Id="rId1" Type="http://schemas.openxmlformats.org/officeDocument/2006/relationships/hyperlink" Target="https://drive.google.com/file/d/1-_EiMuMV4I87-NQBo1UXsO3r4I7UD5rR/view?usp=drive_link" TargetMode="External"/><Relationship Id="rId2" Type="http://schemas.openxmlformats.org/officeDocument/2006/relationships/hyperlink" Target="https://drive.google.com/file/d/1NCLN3z2mBWoM8N_pOqg0UWnB9UeBG9pi/view?usp=drive_link" TargetMode="External"/><Relationship Id="rId3" Type="http://schemas.openxmlformats.org/officeDocument/2006/relationships/hyperlink" Target="https://drive.google.com/drive/folders/1RFze-7j9hrWHOu6ztYj-03FVOqXss6dU?usp=drive_link" TargetMode="External"/><Relationship Id="rId4" Type="http://schemas.openxmlformats.org/officeDocument/2006/relationships/hyperlink" Target="https://drive.google.com/file/d/100LPwQ3iYJ31ckTqVGPhI5XB6Q6kvYHM/view?usp=sharing" TargetMode="External"/><Relationship Id="rId9" Type="http://schemas.openxmlformats.org/officeDocument/2006/relationships/hyperlink" Target="https://drive.google.com/drive/folders/1CFH6do5C5DlZVOS5ep_FLN29MaQFEBuy?usp=drive_link" TargetMode="External"/><Relationship Id="rId48" Type="http://schemas.openxmlformats.org/officeDocument/2006/relationships/hyperlink" Target="https://drive.google.com/drive/folders/1vim77qGcbH2E66K1m26bAqsv2ks0k2x7?usp=drive_link" TargetMode="External"/><Relationship Id="rId47" Type="http://schemas.openxmlformats.org/officeDocument/2006/relationships/hyperlink" Target="https://drive.google.com/file/d/19QBcufb-Iz72kwfkTRzUG42L5_Mao4Wy/view?usp=drive_link" TargetMode="External"/><Relationship Id="rId49" Type="http://schemas.openxmlformats.org/officeDocument/2006/relationships/hyperlink" Target="https://drive.google.com/file/d/1rDNjEDO4AYqF-Tx-OKD8a_L7ilYmibXx/view?usp=drive_link" TargetMode="External"/><Relationship Id="rId5" Type="http://schemas.openxmlformats.org/officeDocument/2006/relationships/hyperlink" Target="https://drive.google.com/file/d/1BQLpmD6hFb6PfFT88DOIuJRAGmNHz8i0/view?usp=drive_link" TargetMode="External"/><Relationship Id="rId6" Type="http://schemas.openxmlformats.org/officeDocument/2006/relationships/hyperlink" Target="https://drive.google.com/drive/folders/1B4tgp55U7Av_ldo2ZczxPM-c4j2MUG-m?usp=drive_link" TargetMode="External"/><Relationship Id="rId7" Type="http://schemas.openxmlformats.org/officeDocument/2006/relationships/hyperlink" Target="https://drive.google.com/file/d/1yPsCTbrqFOrwCYpNQaQ8XjfEUlF7Je6M/view?usp=drive_link" TargetMode="External"/><Relationship Id="rId8" Type="http://schemas.openxmlformats.org/officeDocument/2006/relationships/hyperlink" Target="https://drive.google.com/file/d/1tfngIDI_sjx3pWOo5yJNb7pQKMR_UlPp/view?usp=drive_link" TargetMode="External"/><Relationship Id="rId31" Type="http://schemas.openxmlformats.org/officeDocument/2006/relationships/hyperlink" Target="https://drive.google.com/file/d/1OAgDbfSCLzifo02ta8reFuddIfooMAW6/view?usp=sharing" TargetMode="External"/><Relationship Id="rId30" Type="http://schemas.openxmlformats.org/officeDocument/2006/relationships/hyperlink" Target="https://drive.google.com/drive/folders/1v35RtGOD_IPJcBTln5j4nYE4F_iSy5if?usp=drive_link" TargetMode="External"/><Relationship Id="rId33" Type="http://schemas.openxmlformats.org/officeDocument/2006/relationships/hyperlink" Target="https://drive.google.com/drive/folders/12nhZsB9CEQ5zkPA-KmSP9mXfsFnFzRO5?usp=drive_link" TargetMode="External"/><Relationship Id="rId32" Type="http://schemas.openxmlformats.org/officeDocument/2006/relationships/hyperlink" Target="https://drive.google.com/file/d/1-aKP_BaNXvjYnj2p_G1PYjWBRuRIa-IR/view?usp=sharing" TargetMode="External"/><Relationship Id="rId35" Type="http://schemas.openxmlformats.org/officeDocument/2006/relationships/hyperlink" Target="https://drive.google.com/file/d/1DuP_LjC0wEOw-96kFT_LTycWXAcOl0ee/view?usp=drive_link" TargetMode="External"/><Relationship Id="rId34" Type="http://schemas.openxmlformats.org/officeDocument/2006/relationships/hyperlink" Target="https://drive.google.com/file/d/1Xti2ZnlcFaaiR_ZYQu5D-xod5sUMl0iX/view?usp=drive_link" TargetMode="External"/><Relationship Id="rId37" Type="http://schemas.openxmlformats.org/officeDocument/2006/relationships/hyperlink" Target="https://drive.google.com/file/d/1T92LcMlLQqZFDAPXuWpMJHv3ou1RwXpM/view?usp=drive_link" TargetMode="External"/><Relationship Id="rId36" Type="http://schemas.openxmlformats.org/officeDocument/2006/relationships/hyperlink" Target="https://drive.google.com/drive/folders/1DM4zNpwJ-RdGFd3aScl0OABhq8gdBz-Y?usp=drive_link" TargetMode="External"/><Relationship Id="rId39" Type="http://schemas.openxmlformats.org/officeDocument/2006/relationships/hyperlink" Target="https://drive.google.com/drive/folders/1EIr17qQMCESi5w1aHbY6xv7yv1eEEFHl?usp=drive_link" TargetMode="External"/><Relationship Id="rId38" Type="http://schemas.openxmlformats.org/officeDocument/2006/relationships/hyperlink" Target="https://drive.google.com/file/d/1nX-MFcwtXp57Z9v67WFxqajC9nw--bPq/view?usp=drive_link" TargetMode="External"/><Relationship Id="rId62" Type="http://schemas.openxmlformats.org/officeDocument/2006/relationships/hyperlink" Target="https://drive.google.com/file/d/1lbc8UbgYGsZOtYtIgN_GiukHOwzpBuJ9/view?usp=drive_link" TargetMode="External"/><Relationship Id="rId61" Type="http://schemas.openxmlformats.org/officeDocument/2006/relationships/hyperlink" Target="https://drive.google.com/file/d/12ThCrkdgVgFkgTsKfZh9k2_46UCJF5gh/view?usp=drive_link" TargetMode="External"/><Relationship Id="rId20" Type="http://schemas.openxmlformats.org/officeDocument/2006/relationships/hyperlink" Target="https://drive.google.com/file/d/1TKTOCT9oK2U-99sWMQHQbc_lYfSUHDZx/view?usp=drive_link" TargetMode="External"/><Relationship Id="rId64" Type="http://schemas.openxmlformats.org/officeDocument/2006/relationships/hyperlink" Target="https://drive.google.com/file/d/12gFyLx86LMm8Sqfedgs8W_LPtp3CbuYR/view?usp=drive_link" TargetMode="External"/><Relationship Id="rId63" Type="http://schemas.openxmlformats.org/officeDocument/2006/relationships/hyperlink" Target="https://drive.google.com/drive/folders/1xuJHCgosPDosLmiCbAs4WB7-OUqXxEVw?usp=drive_link" TargetMode="External"/><Relationship Id="rId22" Type="http://schemas.openxmlformats.org/officeDocument/2006/relationships/hyperlink" Target="https://drive.google.com/file/d/1MazT56kS1hMsKaPRPfZ56qdMfeD5OoRy/view?usp=sharing" TargetMode="External"/><Relationship Id="rId66" Type="http://schemas.openxmlformats.org/officeDocument/2006/relationships/hyperlink" Target="https://drive.google.com/drive/folders/1xuJHCgosPDosLmiCbAs4WB7-OUqXxEVw?usp=drive_link" TargetMode="External"/><Relationship Id="rId21" Type="http://schemas.openxmlformats.org/officeDocument/2006/relationships/hyperlink" Target="https://drive.google.com/drive/folders/1_anSSfu4lZsU8O-BgGfcRqkDmJe-OrUv?usp=drive_link" TargetMode="External"/><Relationship Id="rId65" Type="http://schemas.openxmlformats.org/officeDocument/2006/relationships/hyperlink" Target="https://drive.google.com/file/d/12XvApli38IRJ1fJ7MyzFj4zP4DrYlb9a/view?usp=drive_link" TargetMode="External"/><Relationship Id="rId24" Type="http://schemas.openxmlformats.org/officeDocument/2006/relationships/hyperlink" Target="https://drive.google.com/drive/folders/12nhZsB9CEQ5zkPA-KmSP9mXfsFnFzRO5?usp=drive_link" TargetMode="External"/><Relationship Id="rId23" Type="http://schemas.openxmlformats.org/officeDocument/2006/relationships/hyperlink" Target="https://drive.google.com/file/d/1-aKP_BaNXvjYnj2p_G1PYjWBRuRIa-IR/view?usp=sharing" TargetMode="External"/><Relationship Id="rId67" Type="http://schemas.openxmlformats.org/officeDocument/2006/relationships/drawing" Target="../drawings/drawing2.xml"/><Relationship Id="rId60" Type="http://schemas.openxmlformats.org/officeDocument/2006/relationships/hyperlink" Target="https://drive.google.com/drive/folders/1xuJHCgosPDosLmiCbAs4WB7-OUqXxEVw?usp=drive_link" TargetMode="External"/><Relationship Id="rId26" Type="http://schemas.openxmlformats.org/officeDocument/2006/relationships/hyperlink" Target="https://drive.google.com/file/d/1TKTOCT9oK2U-99sWMQHQbc_lYfSUHDZx/view?usp=drive_link" TargetMode="External"/><Relationship Id="rId25" Type="http://schemas.openxmlformats.org/officeDocument/2006/relationships/hyperlink" Target="https://drive.google.com/file/d/1MedbhqzZb2O0IgFjL_O9dF8x84sGTBSD/view?usp=drive_link" TargetMode="External"/><Relationship Id="rId28" Type="http://schemas.openxmlformats.org/officeDocument/2006/relationships/hyperlink" Target="https://drive.google.com/file/d/19pBOebh98VzpF34JCPRmrl_eRVF40GTD/view?usp=sharing" TargetMode="External"/><Relationship Id="rId27" Type="http://schemas.openxmlformats.org/officeDocument/2006/relationships/hyperlink" Target="https://drive.google.com/drive/folders/1_anSSfu4lZsU8O-BgGfcRqkDmJe-OrUv?usp=drive_link" TargetMode="External"/><Relationship Id="rId29" Type="http://schemas.openxmlformats.org/officeDocument/2006/relationships/hyperlink" Target="https://drive.google.com/file/d/1FgKz2Ek4hXWIuhjAp0GOcU6aDox9U7el/view?usp=drive_link" TargetMode="External"/><Relationship Id="rId51" Type="http://schemas.openxmlformats.org/officeDocument/2006/relationships/hyperlink" Target="https://drive.google.com/drive/folders/1JHDRrmvjvWFn0lmP8AH7gIWdg4viX95S?usp=drive_link" TargetMode="External"/><Relationship Id="rId50" Type="http://schemas.openxmlformats.org/officeDocument/2006/relationships/hyperlink" Target="https://drive.google.com/file/d/17yc4dOM41U7-hB9g1o-GCtMdKxG0JJ2b/view?usp=drive_link" TargetMode="External"/><Relationship Id="rId53" Type="http://schemas.openxmlformats.org/officeDocument/2006/relationships/hyperlink" Target="https://drive.google.com/file/d/1E_m88rOen5JffTMictKT2M5U-1qmEjTr/view?usp=drive_link" TargetMode="External"/><Relationship Id="rId52" Type="http://schemas.openxmlformats.org/officeDocument/2006/relationships/hyperlink" Target="https://drive.google.com/file/d/1wAPQe8WzcfWmbC4Iluf69buUlQDepILi/view?usp=drive_link" TargetMode="External"/><Relationship Id="rId11" Type="http://schemas.openxmlformats.org/officeDocument/2006/relationships/hyperlink" Target="https://drive.google.com/file/d/191W4p5LhcQOhgPKkUfWeVsUpBkSiIbkn/view?usp=drive_link" TargetMode="External"/><Relationship Id="rId55" Type="http://schemas.openxmlformats.org/officeDocument/2006/relationships/hyperlink" Target="https://drive.google.com/file/d/1HgX4b12FBMiMFp1c04nToNIDHHumPEdg/view?usp=drive_link" TargetMode="External"/><Relationship Id="rId10" Type="http://schemas.openxmlformats.org/officeDocument/2006/relationships/hyperlink" Target="https://drive.google.com/file/d/1mO6hjbwTEduN1wLDMkiE4_AKPaK1NCFK/view?usp=drive_link" TargetMode="External"/><Relationship Id="rId54" Type="http://schemas.openxmlformats.org/officeDocument/2006/relationships/hyperlink" Target="https://drive.google.com/drive/folders/1x52f79jfSmxNedoAa0WE0rKlD4f1byrQ?usp=drive_link" TargetMode="External"/><Relationship Id="rId13" Type="http://schemas.openxmlformats.org/officeDocument/2006/relationships/hyperlink" Target="https://drive.google.com/file/d/1CK4POj8AtBdgiCEuyZdYli65C0tVnQRP/view?usp=drive_link" TargetMode="External"/><Relationship Id="rId57" Type="http://schemas.openxmlformats.org/officeDocument/2006/relationships/hyperlink" Target="https://drive.google.com/drive/folders/1vim77qGcbH2E66K1m26bAqsv2ks0k2x7?usp=drive_link" TargetMode="External"/><Relationship Id="rId12" Type="http://schemas.openxmlformats.org/officeDocument/2006/relationships/hyperlink" Target="https://drive.google.com/drive/folders/1wTzTzNdyLB44-u7RCLnvqLr9Im5tnua1?usp=drive_link" TargetMode="External"/><Relationship Id="rId56" Type="http://schemas.openxmlformats.org/officeDocument/2006/relationships/hyperlink" Target="https://drive.google.com/file/d/19QBcufb-Iz72kwfkTRzUG42L5_Mao4Wy/view?usp=drive_link" TargetMode="External"/><Relationship Id="rId15" Type="http://schemas.openxmlformats.org/officeDocument/2006/relationships/hyperlink" Target="https://drive.google.com/drive/folders/1BKjjWKblqQvP9WExDvSMya15AjgRhzJb?usp=drive_link" TargetMode="External"/><Relationship Id="rId59" Type="http://schemas.openxmlformats.org/officeDocument/2006/relationships/hyperlink" Target="https://drive.google.com/file/d/1lbc8UbgYGsZOtYtIgN_GiukHOwzpBuJ9/view?usp=drive_link" TargetMode="External"/><Relationship Id="rId14" Type="http://schemas.openxmlformats.org/officeDocument/2006/relationships/hyperlink" Target="https://drive.google.com/file/d/1yUNJ-cMFVw5KEzS9wOCvSXVVo816AqdP/view?usp=drive_link" TargetMode="External"/><Relationship Id="rId58" Type="http://schemas.openxmlformats.org/officeDocument/2006/relationships/hyperlink" Target="https://drive.google.com/file/d/12PasLWwum-6mubyDp5ENGvzGyghMr52O/view?usp=drive_link" TargetMode="External"/><Relationship Id="rId17" Type="http://schemas.openxmlformats.org/officeDocument/2006/relationships/hyperlink" Target="https://drive.google.com/file/d/1Bzr3oleWKVGvpnfs-r-hhoVAW16OxZ4a/view?usp=drive_link" TargetMode="External"/><Relationship Id="rId16" Type="http://schemas.openxmlformats.org/officeDocument/2006/relationships/hyperlink" Target="https://drive.google.com/file/d/1vZMtDz0gPOzJ1-edym15mtJFHL2P0R2m/view?usp=drive_link" TargetMode="External"/><Relationship Id="rId19" Type="http://schemas.openxmlformats.org/officeDocument/2006/relationships/hyperlink" Target="https://drive.google.com/file/d/1VCUfLQIcgNLlZmuNwBQfsaKpk9nhRbhu/view?usp=drive_link" TargetMode="External"/><Relationship Id="rId18" Type="http://schemas.openxmlformats.org/officeDocument/2006/relationships/hyperlink" Target="https://drive.google.com/drive/folders/1NLXTrPDShi1i9BIGr3pKCEpUcE3P3ZT9?usp=drive_link" TargetMode="External"/></Relationships>
</file>

<file path=xl/worksheets/_rels/sheet3.xml.rels><?xml version="1.0" encoding="UTF-8" standalone="yes"?><Relationships xmlns="http://schemas.openxmlformats.org/package/2006/relationships"><Relationship Id="rId40" Type="http://schemas.openxmlformats.org/officeDocument/2006/relationships/hyperlink" Target="https://drive.google.com/file/d/1M6xWVGFyPpkOztI9z1lNBej3BTJOIAX0/view?usp=drive_link" TargetMode="External"/><Relationship Id="rId42" Type="http://schemas.openxmlformats.org/officeDocument/2006/relationships/hyperlink" Target="https://drive.google.com/drive/folders/1L9zWdKnNPEOUZGjpKFa1VC4YNteatK5W?usp=drive_link" TargetMode="External"/><Relationship Id="rId41" Type="http://schemas.openxmlformats.org/officeDocument/2006/relationships/hyperlink" Target="https://drive.google.com/file/d/1UwPedI3GrpU75vNmOBkwzLdeamODMcyC/view?usp=drive_link" TargetMode="External"/><Relationship Id="rId44" Type="http://schemas.openxmlformats.org/officeDocument/2006/relationships/hyperlink" Target="https://drive.google.com/file/d/1-KJEegw-nora_BHXRlL8Rwym6dmr4SxH/view?usp=drive_link" TargetMode="External"/><Relationship Id="rId43" Type="http://schemas.openxmlformats.org/officeDocument/2006/relationships/hyperlink" Target="https://drive.google.com/file/d/12gtXAR1blIk0ZOTiS6u6desVaZLPx2dF/view?usp=drive_link" TargetMode="External"/><Relationship Id="rId46" Type="http://schemas.openxmlformats.org/officeDocument/2006/relationships/hyperlink" Target="https://drive.google.com/file/d/1GWx40wK-JffWDoM1eNbea6DTiC3UQjBV/view?usp=drive_link" TargetMode="External"/><Relationship Id="rId45" Type="http://schemas.openxmlformats.org/officeDocument/2006/relationships/hyperlink" Target="https://drive.google.com/drive/folders/14Y_9Rvm3B0PF-qolmfBzRIrCLpwQLTV4?usp=drive_link" TargetMode="External"/><Relationship Id="rId1" Type="http://schemas.openxmlformats.org/officeDocument/2006/relationships/hyperlink" Target="https://drive.google.com/file/d/1hu7Q5bY_H0jh500UIDE0dAzhiRMln2Km/view?usp=drive_link" TargetMode="External"/><Relationship Id="rId2" Type="http://schemas.openxmlformats.org/officeDocument/2006/relationships/hyperlink" Target="https://drive.google.com/file/d/15NAbBfwv5Fv77qncJ2m1QLj-Slbe-mIR/view?usp=drive_link" TargetMode="External"/><Relationship Id="rId3" Type="http://schemas.openxmlformats.org/officeDocument/2006/relationships/hyperlink" Target="https://drive.google.com/drive/folders/1D7R82bjquAvt7YKqD18c1Fqezeu_DGaO?usp=drive_link" TargetMode="External"/><Relationship Id="rId4" Type="http://schemas.openxmlformats.org/officeDocument/2006/relationships/hyperlink" Target="https://drive.google.com/file/d/1IEWB79Aze728lMRNLh4M7Qn01Y5UlMSa/view?usp=drive_link" TargetMode="External"/><Relationship Id="rId9" Type="http://schemas.openxmlformats.org/officeDocument/2006/relationships/hyperlink" Target="https://drive.google.com/drive/folders/1vL2I0qvaUSBZCnu4iq9ok2a57ZSLmA54?usp=drive_link" TargetMode="External"/><Relationship Id="rId48" Type="http://schemas.openxmlformats.org/officeDocument/2006/relationships/hyperlink" Target="https://drive.google.com/drive/folders/1cphOwm_f4Dram6frMi1K5yJTFNpdqYkp?usp=drive_link" TargetMode="External"/><Relationship Id="rId47" Type="http://schemas.openxmlformats.org/officeDocument/2006/relationships/hyperlink" Target="https://drive.google.com/file/d/15Ga-wGnfrf15e8iPnzxb34G19UrUcqB2/view?usp=drive_link" TargetMode="External"/><Relationship Id="rId49" Type="http://schemas.openxmlformats.org/officeDocument/2006/relationships/hyperlink" Target="https://drive.google.com/file/d/1vEx4OaEedIKTfx1oxnRLbwYg2G1UDvq7/view?usp=drive_link" TargetMode="External"/><Relationship Id="rId5" Type="http://schemas.openxmlformats.org/officeDocument/2006/relationships/hyperlink" Target="https://drive.google.com/file/d/1GVX8bwXi6nB-VkkC-q1erSlhM3us9RAd/view?usp=drive_link" TargetMode="External"/><Relationship Id="rId6" Type="http://schemas.openxmlformats.org/officeDocument/2006/relationships/hyperlink" Target="https://drive.google.com/drive/folders/1jG0B7OUdLorgBCIPKxLbkUY_HWOksBxC?usp=drive_link" TargetMode="External"/><Relationship Id="rId7" Type="http://schemas.openxmlformats.org/officeDocument/2006/relationships/hyperlink" Target="https://drive.google.com/file/d/1fxsgM5kxF9vYq1NVenpr2sLqpOqvoQmK/view?usp=drive_link" TargetMode="External"/><Relationship Id="rId8" Type="http://schemas.openxmlformats.org/officeDocument/2006/relationships/hyperlink" Target="https://drive.google.com/file/d/1AlUQfFnObnTke19BMAIEvQW8SVWhJi4Y/view?usp=drive_link" TargetMode="External"/><Relationship Id="rId31" Type="http://schemas.openxmlformats.org/officeDocument/2006/relationships/hyperlink" Target="https://drive.google.com/file/d/1XzHpWSAKBVvqAXytbWf0tsDZjik7vQ-n/view?usp=drive_link" TargetMode="External"/><Relationship Id="rId30" Type="http://schemas.openxmlformats.org/officeDocument/2006/relationships/hyperlink" Target="https://drive.google.com/drive/folders/1o7Gf0qtKTqTXCYGp630UFV3EWjfUmToI?usp=drive_link" TargetMode="External"/><Relationship Id="rId33" Type="http://schemas.openxmlformats.org/officeDocument/2006/relationships/hyperlink" Target="https://drive.google.com/drive/folders/1Cg2Eo7xS2dlD5PSRSrCltno4DtIOqLZB?usp=drive_link" TargetMode="External"/><Relationship Id="rId32" Type="http://schemas.openxmlformats.org/officeDocument/2006/relationships/hyperlink" Target="https://drive.google.com/file/d/188lq45sVHqBwH4QzHv4Qny7URFwxh0OK/view?usp=drive_link" TargetMode="External"/><Relationship Id="rId35" Type="http://schemas.openxmlformats.org/officeDocument/2006/relationships/hyperlink" Target="https://drive.google.com/file/d/1sAO8baxlpRGb28B6QWp1zaJdFkRNEhai/view?usp=drive_link" TargetMode="External"/><Relationship Id="rId34" Type="http://schemas.openxmlformats.org/officeDocument/2006/relationships/hyperlink" Target="https://drive.google.com/file/d/1zcvljABrZx3ivgp6Ei169GdRihd3NLSW/view?usp=drive_link" TargetMode="External"/><Relationship Id="rId37" Type="http://schemas.openxmlformats.org/officeDocument/2006/relationships/hyperlink" Target="https://drive.google.com/file/d/1x_t3710PGiPRQkPHilTfZefYjiwflhLS/view?usp=drive_link" TargetMode="External"/><Relationship Id="rId36" Type="http://schemas.openxmlformats.org/officeDocument/2006/relationships/hyperlink" Target="https://drive.google.com/drive/folders/1HPUPKVE_DDvy8KUCIUMB2_eTHZhgj9z9?usp=drive_link" TargetMode="External"/><Relationship Id="rId39" Type="http://schemas.openxmlformats.org/officeDocument/2006/relationships/hyperlink" Target="https://drive.google.com/drive/folders/15roz2g6TPgjfirMNHH09CEv6I2iHMZjP?usp=drive_link" TargetMode="External"/><Relationship Id="rId38" Type="http://schemas.openxmlformats.org/officeDocument/2006/relationships/hyperlink" Target="https://drive.google.com/file/d/1MmhgN-8eBtbtTl8C8EzYLYI0H48-6SzH/view?usp=drive_link" TargetMode="External"/><Relationship Id="rId20" Type="http://schemas.openxmlformats.org/officeDocument/2006/relationships/hyperlink" Target="https://drive.google.com/file/d/1uavP9bIPMHlmH8D84fPSGFiUFUc3XmFQ/view?usp=drive_link" TargetMode="External"/><Relationship Id="rId22" Type="http://schemas.openxmlformats.org/officeDocument/2006/relationships/hyperlink" Target="https://drive.google.com/file/d/1-PKPTVLygBME5E1UBb4slaMYXN6lIWp6/view?usp=drive_link" TargetMode="External"/><Relationship Id="rId21" Type="http://schemas.openxmlformats.org/officeDocument/2006/relationships/hyperlink" Target="https://drive.google.com/drive/folders/1xe1Dtaab9gVMsQI-8XdLo7zYZFFOyi4R?usp=drive_link" TargetMode="External"/><Relationship Id="rId24" Type="http://schemas.openxmlformats.org/officeDocument/2006/relationships/hyperlink" Target="https://drive.google.com/drive/folders/1qPJnt6Utbde8VUyzrZz4ZbPN0QWczx0y?usp=drive_link" TargetMode="External"/><Relationship Id="rId23" Type="http://schemas.openxmlformats.org/officeDocument/2006/relationships/hyperlink" Target="https://drive.google.com/file/d/1ESnJ4N2eULy25oLzBlo0RC4C47TPvlzA/view?usp=drive_link" TargetMode="External"/><Relationship Id="rId26" Type="http://schemas.openxmlformats.org/officeDocument/2006/relationships/hyperlink" Target="https://drive.google.com/file/d/1IShyY-tkZuSyN4QRPUEumFlL8D1p3W81/view?usp=drive_link" TargetMode="External"/><Relationship Id="rId25" Type="http://schemas.openxmlformats.org/officeDocument/2006/relationships/hyperlink" Target="https://drive.google.com/file/d/1ks5Yr2zzYbcKeEY__m5P0a4gy0ztU3MC/view?usp=drive_link" TargetMode="External"/><Relationship Id="rId28" Type="http://schemas.openxmlformats.org/officeDocument/2006/relationships/hyperlink" Target="https://drive.google.com/file/d/1OqB4ZzGX-riB4gGxjiPOiWvAOeYksWCc/view?usp=drive_link" TargetMode="External"/><Relationship Id="rId27" Type="http://schemas.openxmlformats.org/officeDocument/2006/relationships/hyperlink" Target="https://drive.google.com/drive/folders/1hhm_H0VTyHxzJHrAOdlqBUsDfXYYjMzg?usp=drive_link" TargetMode="External"/><Relationship Id="rId29" Type="http://schemas.openxmlformats.org/officeDocument/2006/relationships/hyperlink" Target="https://drive.google.com/file/d/1EbcBMip2QsiEmLpKhexfsDTegBTl3LRT/view?usp=drive_link" TargetMode="External"/><Relationship Id="rId51" Type="http://schemas.openxmlformats.org/officeDocument/2006/relationships/hyperlink" Target="https://drive.google.com/drive/folders/1hhm_H0VTyHxzJHrAOdlqBUsDfXYYjMzg?usp=drive_link" TargetMode="External"/><Relationship Id="rId50" Type="http://schemas.openxmlformats.org/officeDocument/2006/relationships/hyperlink" Target="https://drive.google.com/file/d/1IShyY-tkZuSyN4QRPUEumFlL8D1p3W81/view?usp=drive_link" TargetMode="External"/><Relationship Id="rId53" Type="http://schemas.openxmlformats.org/officeDocument/2006/relationships/hyperlink" Target="https://drive.google.com/file/d/1ZMdePw6qA_dVx90o9DsD2c0LyB508Pmc/view?usp=drive_link" TargetMode="External"/><Relationship Id="rId52" Type="http://schemas.openxmlformats.org/officeDocument/2006/relationships/hyperlink" Target="https://drive.google.com/file/d/1Rg13kU68UaqMrwNlpmpXE4QI7e_1kr-J/view?usp=sharing" TargetMode="External"/><Relationship Id="rId11" Type="http://schemas.openxmlformats.org/officeDocument/2006/relationships/hyperlink" Target="https://drive.google.com/file/d/1ESnJ4N2eULy25oLzBlo0RC4C47TPvlzA/view?usp=drive_link" TargetMode="External"/><Relationship Id="rId55" Type="http://schemas.openxmlformats.org/officeDocument/2006/relationships/hyperlink" Target="https://drive.google.com/file/d/1pHf1T5tL0nllJOweUsmSaJJEnrR9DX0F/view?usp=drive_link" TargetMode="External"/><Relationship Id="rId10" Type="http://schemas.openxmlformats.org/officeDocument/2006/relationships/hyperlink" Target="https://drive.google.com/file/d/1znQdEGEdNt4k0sO2FdsaHUrzTSt1Vb4g/view?usp=drive_link" TargetMode="External"/><Relationship Id="rId54" Type="http://schemas.openxmlformats.org/officeDocument/2006/relationships/hyperlink" Target="https://drive.google.com/drive/folders/1xe1Dtaab9gVMsQI-8XdLo7zYZFFOyi4R?usp=drive_link" TargetMode="External"/><Relationship Id="rId13" Type="http://schemas.openxmlformats.org/officeDocument/2006/relationships/hyperlink" Target="https://drive.google.com/file/d/1ZLtqd9vAp8McgOfDcv97EdQquf2dZ-RD/view?usp=drive_link" TargetMode="External"/><Relationship Id="rId57" Type="http://schemas.openxmlformats.org/officeDocument/2006/relationships/hyperlink" Target="https://drive.google.com/drive/folders/1jvgo468Dwky6r-2nxZROcYOgNrrRkef2?usp=drive_link" TargetMode="External"/><Relationship Id="rId12" Type="http://schemas.openxmlformats.org/officeDocument/2006/relationships/hyperlink" Target="https://drive.google.com/drive/folders/1qPJnt6Utbde8VUyzrZz4ZbPN0QWczx0y?usp=drive_link" TargetMode="External"/><Relationship Id="rId56" Type="http://schemas.openxmlformats.org/officeDocument/2006/relationships/hyperlink" Target="https://drive.google.com/file/d/1sRVBgkDQRnYtHS8lsCkvDWfC_dD92YDm/view?usp=drive_link" TargetMode="External"/><Relationship Id="rId15" Type="http://schemas.openxmlformats.org/officeDocument/2006/relationships/hyperlink" Target="https://drive.google.com/drive/folders/1ovuMHTzk9eAgjVBjVPlzxZQEHdW7_YI0?usp=drive_link" TargetMode="External"/><Relationship Id="rId14" Type="http://schemas.openxmlformats.org/officeDocument/2006/relationships/hyperlink" Target="https://drive.google.com/file/d/1jHtTsSVeKCNRadeq6d1Qv-KNTmz36kQa/view?usp=drive_link" TargetMode="External"/><Relationship Id="rId58" Type="http://schemas.openxmlformats.org/officeDocument/2006/relationships/drawing" Target="../drawings/drawing3.xml"/><Relationship Id="rId17" Type="http://schemas.openxmlformats.org/officeDocument/2006/relationships/hyperlink" Target="https://drive.google.com/file/d/1x-Fw8QEMpfSTe2z07NiW-vqH1lBGJZ7p/view?usp=drive_link" TargetMode="External"/><Relationship Id="rId16" Type="http://schemas.openxmlformats.org/officeDocument/2006/relationships/hyperlink" Target="https://drive.google.com/file/d/1OKdR7D8wBuhr26a_CbivPuF8EeDSH5Nj/view?usp=drive_link" TargetMode="External"/><Relationship Id="rId19" Type="http://schemas.openxmlformats.org/officeDocument/2006/relationships/hyperlink" Target="https://drive.google.com/file/d/1x2Z2WqV_vrIV8DqQfv-Xgh6GyOG_kQRt/view?usp=sharing" TargetMode="External"/><Relationship Id="rId18" Type="http://schemas.openxmlformats.org/officeDocument/2006/relationships/hyperlink" Target="https://drive.google.com/drive/folders/1U5L46igGM0caXM0h_n8LxVZA8--6Jdzf?usp=drive_link" TargetMode="Externa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s://drive.google.com/file/d/1MdEg0oDPBAWInom4EZHhgeRfWaQTn0Ys/view?usp=drive_link" TargetMode="External"/><Relationship Id="rId2" Type="http://schemas.openxmlformats.org/officeDocument/2006/relationships/hyperlink" Target="https://drive.google.com/file/d/1ygKMrLei0M8m5Gj24C4OqLqmNKzb1M-1/view?usp=drive_link" TargetMode="External"/><Relationship Id="rId3" Type="http://schemas.openxmlformats.org/officeDocument/2006/relationships/hyperlink" Target="https://drive.google.com/drive/folders/1SE9lgV74z9PSbU_u4tpDQU00MxWW3t3s?usp=drive_link" TargetMode="External"/><Relationship Id="rId4" Type="http://schemas.openxmlformats.org/officeDocument/2006/relationships/hyperlink" Target="https://drive.google.com/file/d/1MdYbpE23Y-YCIefvbxZ6AHa134RmyJzq/view?usp=drive_link" TargetMode="External"/><Relationship Id="rId9" Type="http://schemas.openxmlformats.org/officeDocument/2006/relationships/hyperlink" Target="https://drive.google.com/drive/folders/1g70AaBJ2DtFOL9gWb4tNgV25mVu-_7hc?usp=drive_link" TargetMode="External"/><Relationship Id="rId5" Type="http://schemas.openxmlformats.org/officeDocument/2006/relationships/hyperlink" Target="https://drive.google.com/file/d/147GtuHvdwSXWUWx_LEtgZ4ZL8OB3l6Ug/view?usp=drive_link" TargetMode="External"/><Relationship Id="rId6" Type="http://schemas.openxmlformats.org/officeDocument/2006/relationships/hyperlink" Target="https://drive.google.com/drive/folders/16rrxJGlWlv16EZTfCopVPgodSthOvg4b?usp=drive_link" TargetMode="External"/><Relationship Id="rId7" Type="http://schemas.openxmlformats.org/officeDocument/2006/relationships/hyperlink" Target="https://drive.google.com/file/d/1MePj2uNa4Z_P6oYVm9hhEtFZx8L9Ore9/view?usp=drive_link" TargetMode="External"/><Relationship Id="rId8" Type="http://schemas.openxmlformats.org/officeDocument/2006/relationships/hyperlink" Target="https://drive.google.com/file/d/1apfEGyO8NA5v7i0gML01JkEe4EM12kVY/view?usp=drive_link" TargetMode="External"/><Relationship Id="rId31" Type="http://schemas.openxmlformats.org/officeDocument/2006/relationships/hyperlink" Target="https://drive.google.com/drive/folders/1N2qAQgwzw3twX3iBFhDbao6CPhuDZJqG?usp=drive_link" TargetMode="External"/><Relationship Id="rId30" Type="http://schemas.openxmlformats.org/officeDocument/2006/relationships/hyperlink" Target="https://drive.google.com/file/d/1mCm1OEl7HmEON9rBnZR5tpcIuafzUZQn/view?usp=drive_link" TargetMode="External"/><Relationship Id="rId33" Type="http://schemas.openxmlformats.org/officeDocument/2006/relationships/hyperlink" Target="https://drive.google.com/file/d/180sJ6KNXxKa-mRsOpvHpMzIM0suWP7TZ/view?usp=drive_link" TargetMode="External"/><Relationship Id="rId32" Type="http://schemas.openxmlformats.org/officeDocument/2006/relationships/hyperlink" Target="https://drive.google.com/file/d/1UpWE6DWnFNlhBauEn6D1CYZ7FApldGuW/view?usp=drive_link" TargetMode="External"/><Relationship Id="rId35" Type="http://schemas.openxmlformats.org/officeDocument/2006/relationships/hyperlink" Target="https://drive.google.com/file/d/1fljQuvnQVrjlbuTAHQSMTMop2SyCHAEP/view?usp=drive_link" TargetMode="External"/><Relationship Id="rId34" Type="http://schemas.openxmlformats.org/officeDocument/2006/relationships/hyperlink" Target="https://drive.google.com/drive/folders/1jmUt9hDcyr6HYt0NSrM8s85ZnV1o7Tjz?usp=drive_link" TargetMode="External"/><Relationship Id="rId37" Type="http://schemas.openxmlformats.org/officeDocument/2006/relationships/hyperlink" Target="https://drive.google.com/drive/folders/1XY3UB3loWMPQxtYyGa0Q-6n0ylrQfNVX?usp=drive_link" TargetMode="External"/><Relationship Id="rId36" Type="http://schemas.openxmlformats.org/officeDocument/2006/relationships/hyperlink" Target="https://drive.google.com/file/d/1RSBFcyP51z6tLQAPUp1sjEYFJd5P-G1B/view?usp=drive_link" TargetMode="External"/><Relationship Id="rId39" Type="http://schemas.openxmlformats.org/officeDocument/2006/relationships/drawing" Target="../drawings/drawing4.xml"/><Relationship Id="rId38" Type="http://schemas.openxmlformats.org/officeDocument/2006/relationships/hyperlink" Target="https://drive.google.com/file/d/17lSOpPRZQknniNPk4xzQ1xg66QuhrXaV/view?usp=drive_link" TargetMode="External"/><Relationship Id="rId20" Type="http://schemas.openxmlformats.org/officeDocument/2006/relationships/hyperlink" Target="https://drive.google.com/file/d/1VBxjb3qMV4htmES2-kXZ0k-Byjird7Bz/view?usp=drive_link" TargetMode="External"/><Relationship Id="rId22" Type="http://schemas.openxmlformats.org/officeDocument/2006/relationships/hyperlink" Target="https://drive.google.com/file/d/1sRc3mI8dOezOv-F1jlHrowrCzmEM1ghz/view?usp=drive_link" TargetMode="External"/><Relationship Id="rId21" Type="http://schemas.openxmlformats.org/officeDocument/2006/relationships/hyperlink" Target="https://drive.google.com/drive/folders/1svCwuuJjYnwm1fXiAW2Nn0wwBeQXm1y7?usp=drive_link" TargetMode="External"/><Relationship Id="rId24" Type="http://schemas.openxmlformats.org/officeDocument/2006/relationships/hyperlink" Target="https://drive.google.com/drive/folders/1QX8Pw2KjnWcFJzyjziLSW0srdsoY0aeD?usp=drive_link" TargetMode="External"/><Relationship Id="rId23" Type="http://schemas.openxmlformats.org/officeDocument/2006/relationships/hyperlink" Target="https://drive.google.com/file/d/1BK6-IeB5zXdFOTB34Aka7t9wXRFcewxX/view?usp=drive_link" TargetMode="External"/><Relationship Id="rId26" Type="http://schemas.openxmlformats.org/officeDocument/2006/relationships/hyperlink" Target="https://drive.google.com/file/d/1wn6X8LHOE6wYIVyHEiYX8p1D7QOlvro7/view?usp=drive_link" TargetMode="External"/><Relationship Id="rId25" Type="http://schemas.openxmlformats.org/officeDocument/2006/relationships/hyperlink" Target="https://drive.google.com/file/d/1nIgTklGqVxB4hfdnfdtLZsIJev3ec12k/view?usp=drive_link" TargetMode="External"/><Relationship Id="rId28" Type="http://schemas.openxmlformats.org/officeDocument/2006/relationships/hyperlink" Target="https://drive.google.com/file/d/1VAE3Q3nKgwTknQzHmWx-R_OXgp2YAWJb/view?usp=drive_link" TargetMode="External"/><Relationship Id="rId27" Type="http://schemas.openxmlformats.org/officeDocument/2006/relationships/hyperlink" Target="https://drive.google.com/drive/folders/1LKtqgO8768W07lUWEhT9Nmo9jw6AuXTE?usp=drive_link" TargetMode="External"/><Relationship Id="rId29" Type="http://schemas.openxmlformats.org/officeDocument/2006/relationships/hyperlink" Target="https://drive.google.com/file/d/1SDlQLnXJ4obELd50Thh_42JYqvsi9NQm/view?usp=drive_link" TargetMode="External"/><Relationship Id="rId11" Type="http://schemas.openxmlformats.org/officeDocument/2006/relationships/hyperlink" Target="https://drive.google.com/file/d/1zRRvFfAGVWrNWNzIIds495chUv8Sq71Q/view?usp=drive_link" TargetMode="External"/><Relationship Id="rId10" Type="http://schemas.openxmlformats.org/officeDocument/2006/relationships/hyperlink" Target="https://drive.google.com/file/d/1OWoc5TyAZQEQHGiRGt6pG7tQAz4M6mj6/view?usp=sharing" TargetMode="External"/><Relationship Id="rId13" Type="http://schemas.openxmlformats.org/officeDocument/2006/relationships/hyperlink" Target="https://drive.google.com/file/d/1PdkzwIvbNweAnyAV4EppILGPUnOJIssL/view?usp=drive_link" TargetMode="External"/><Relationship Id="rId12" Type="http://schemas.openxmlformats.org/officeDocument/2006/relationships/hyperlink" Target="https://drive.google.com/drive/folders/11rzqwbGyDN9-Mee8KJfE9Bhp7vFRc2P7?usp=drive_link" TargetMode="External"/><Relationship Id="rId15" Type="http://schemas.openxmlformats.org/officeDocument/2006/relationships/hyperlink" Target="https://drive.google.com/drive/folders/1RUswl0kyLeZVa1c42JGa59pj5r4R0bnJ?usp=drive_link" TargetMode="External"/><Relationship Id="rId14" Type="http://schemas.openxmlformats.org/officeDocument/2006/relationships/hyperlink" Target="https://drive.google.com/file/d/1WyHvx6wfHGuKNjhMMnCKenLKiEZwBKYi/view?usp=drive_link" TargetMode="External"/><Relationship Id="rId17" Type="http://schemas.openxmlformats.org/officeDocument/2006/relationships/hyperlink" Target="https://drive.google.com/file/d/1Fc8mtsfOdlouvGUUgCNaZGDAM2zkfBZp/view?usp=drive_link" TargetMode="External"/><Relationship Id="rId16" Type="http://schemas.openxmlformats.org/officeDocument/2006/relationships/hyperlink" Target="https://drive.google.com/file/d/1LgXhzNZY4d0XWtujOBk7zK_1IGWM3qeR/view?usp=drive_link" TargetMode="External"/><Relationship Id="rId19" Type="http://schemas.openxmlformats.org/officeDocument/2006/relationships/hyperlink" Target="https://drive.google.com/file/d/1PdqKrsdB9t2yyJQgNYUVS836mk8XVWgE/view?usp=drive_link" TargetMode="External"/><Relationship Id="rId18" Type="http://schemas.openxmlformats.org/officeDocument/2006/relationships/hyperlink" Target="https://drive.google.com/drive/folders/1NdC1D5ilm0YgeajDhz9yNliPE5HiV4Wu?usp=drive_link" TargetMode="External"/></Relationships>
</file>

<file path=xl/worksheets/_rels/sheet5.xml.rels><?xml version="1.0" encoding="UTF-8" standalone="yes"?><Relationships xmlns="http://schemas.openxmlformats.org/package/2006/relationships"><Relationship Id="rId40" Type="http://schemas.openxmlformats.org/officeDocument/2006/relationships/hyperlink" Target="https://drive.google.com/drive/folders/1e28uH4lUWb9JE4XVbb0JL61cGoiNYj3P?usp=drive_link" TargetMode="External"/><Relationship Id="rId42" Type="http://schemas.openxmlformats.org/officeDocument/2006/relationships/hyperlink" Target="https://drive.google.com/file/d/19CC7nRCBjYrgJDN3jyVJhMN7_y8ajn7w/view?usp=drive_link" TargetMode="External"/><Relationship Id="rId41" Type="http://schemas.openxmlformats.org/officeDocument/2006/relationships/hyperlink" Target="https://drive.google.com/file/d/1rvgdJde_kEMQi0_PRAkgc5qBvf92jWNT/view?usp=drive_link" TargetMode="External"/><Relationship Id="rId44" Type="http://schemas.openxmlformats.org/officeDocument/2006/relationships/hyperlink" Target="https://drive.google.com/file/d/1tF1DXy1JP1cPSEroOUjA2fTtDZcLpED4/view?usp=drive_link" TargetMode="External"/><Relationship Id="rId43" Type="http://schemas.openxmlformats.org/officeDocument/2006/relationships/hyperlink" Target="https://drive.google.com/drive/folders/1zNz9I0X-4Dkbj8A8eLyYyhEoEJpKfFz5?usp=drive_link" TargetMode="External"/><Relationship Id="rId46" Type="http://schemas.openxmlformats.org/officeDocument/2006/relationships/hyperlink" Target="https://drive.google.com/drive/folders/1IsF4USA3E_UcsBWN6LQTsvVnuKzl7yQO?usp=drive_link" TargetMode="External"/><Relationship Id="rId45" Type="http://schemas.openxmlformats.org/officeDocument/2006/relationships/hyperlink" Target="https://drive.google.com/file/d/19D2hWfYWbfOXe5JxhsRX19rpUnzxNzIR/view?usp=drive_link" TargetMode="External"/><Relationship Id="rId1" Type="http://schemas.openxmlformats.org/officeDocument/2006/relationships/hyperlink" Target="https://drive.google.com/file/d/1LNsWtu3Yx9vr7yOyGGelTj4uC8ud_eI_/view?usp=drive_link" TargetMode="External"/><Relationship Id="rId2" Type="http://schemas.openxmlformats.org/officeDocument/2006/relationships/hyperlink" Target="https://drive.google.com/file/d/174zLogY_xUp86s-yxWxq_xSp0hI66zoq/view?usp=drive_link" TargetMode="External"/><Relationship Id="rId3" Type="http://schemas.openxmlformats.org/officeDocument/2006/relationships/hyperlink" Target="https://drive.google.com/drive/folders/1mj1bUVTvTF8CLqNQ1NyicC-it3EIJku7?usp=drive_link" TargetMode="External"/><Relationship Id="rId4" Type="http://schemas.openxmlformats.org/officeDocument/2006/relationships/hyperlink" Target="https://drive.google.com/file/d/1ALeS6p47KTMJlEVogNI4tLeyN0L9CbC5/view?usp=drive_link" TargetMode="External"/><Relationship Id="rId9" Type="http://schemas.openxmlformats.org/officeDocument/2006/relationships/hyperlink" Target="https://drive.google.com/file/d/14J2zKXrd4cGe2Dea52Ivu0ZIMdLqV-lV/view?usp=drive_link" TargetMode="External"/><Relationship Id="rId48" Type="http://schemas.openxmlformats.org/officeDocument/2006/relationships/hyperlink" Target="https://drive.google.com/file/d/1cFeIvS3D1o9pdIdnCBnm_lYBvNbSY3be/view?usp=drive_link" TargetMode="External"/><Relationship Id="rId47" Type="http://schemas.openxmlformats.org/officeDocument/2006/relationships/hyperlink" Target="https://drive.google.com/file/d/13FCq_s4jFMpXZ4uKPPuKqvSleu-n85O2/view?usp=drive_link" TargetMode="External"/><Relationship Id="rId49" Type="http://schemas.openxmlformats.org/officeDocument/2006/relationships/hyperlink" Target="https://drive.google.com/drive/folders/1lyulCa3hjE5UQi6ABBrFL9ICTMDlaDN0?usp=drive_link" TargetMode="External"/><Relationship Id="rId5" Type="http://schemas.openxmlformats.org/officeDocument/2006/relationships/hyperlink" Target="https://drive.google.com/file/d/14l5CerQDznYQVjCL1wt0m3Qf7gyTbSeB/view?usp=drive_link" TargetMode="External"/><Relationship Id="rId6" Type="http://schemas.openxmlformats.org/officeDocument/2006/relationships/hyperlink" Target="https://drive.google.com/drive/folders/1KQSUdvqohdRT_fOkHbB_l3d7_xA5jiL8?usp=drive_link" TargetMode="External"/><Relationship Id="rId7" Type="http://schemas.openxmlformats.org/officeDocument/2006/relationships/hyperlink" Target="https://drive.google.com/file/d/1R-Jm-7IamkVyrDegOtS4FzxAgioLmyAK/view?usp=drive_link" TargetMode="External"/><Relationship Id="rId8" Type="http://schemas.openxmlformats.org/officeDocument/2006/relationships/hyperlink" Target="https://drive.google.com/drive/folders/1Krp0WoQeYz0amIC8fFP_mtE6_T2PCWVe?usp=drive_link" TargetMode="External"/><Relationship Id="rId31" Type="http://schemas.openxmlformats.org/officeDocument/2006/relationships/hyperlink" Target="https://drive.google.com/drive/folders/1NGMim2c5Qz0qz3uqo490iLolIgsIQl_k?usp=drive_link" TargetMode="External"/><Relationship Id="rId30" Type="http://schemas.openxmlformats.org/officeDocument/2006/relationships/hyperlink" Target="https://drive.google.com/file/d/1RP7d7GffYNmt8_0UzxCH1qTIjDGik-b1/view?usp=drive_link" TargetMode="External"/><Relationship Id="rId33" Type="http://schemas.openxmlformats.org/officeDocument/2006/relationships/hyperlink" Target="https://drive.google.com/file/d/19Ow80URexoNsuxX2gAZvnOTGy7VyAqY6/view?usp=drive_link" TargetMode="External"/><Relationship Id="rId32" Type="http://schemas.openxmlformats.org/officeDocument/2006/relationships/hyperlink" Target="https://drive.google.com/file/d/1YtNcBdGf9zmW4vcwvpSGqvmEDuLCn0UP/view?usp=drive_link" TargetMode="External"/><Relationship Id="rId35" Type="http://schemas.openxmlformats.org/officeDocument/2006/relationships/hyperlink" Target="https://drive.google.com/file/d/1XdkkIYZYDrN9oLt_pcwzoPu_-7Cp0wFz/view?usp=drive_link" TargetMode="External"/><Relationship Id="rId34" Type="http://schemas.openxmlformats.org/officeDocument/2006/relationships/hyperlink" Target="https://drive.google.com/drive/folders/1fAEDKrk9ixQyIuK5VQ1KgnTMPBZSnvcs?usp=drive_link" TargetMode="External"/><Relationship Id="rId37" Type="http://schemas.openxmlformats.org/officeDocument/2006/relationships/hyperlink" Target="https://drive.google.com/drive/folders/1Hsjkf629pCqmRcnCSx5hZmB9eu_sMUiA?usp=drive_link" TargetMode="External"/><Relationship Id="rId36" Type="http://schemas.openxmlformats.org/officeDocument/2006/relationships/hyperlink" Target="https://drive.google.com/file/d/1QWx-pjpgHMYp22eiLA7P87nyY5LVP9-V/view?usp=drive_link" TargetMode="External"/><Relationship Id="rId39" Type="http://schemas.openxmlformats.org/officeDocument/2006/relationships/hyperlink" Target="https://drive.google.com/file/d/1jociC5kzns_zdvkEc-XcUCEQVXvz0GnY/view?usp=drive_link" TargetMode="External"/><Relationship Id="rId38" Type="http://schemas.openxmlformats.org/officeDocument/2006/relationships/hyperlink" Target="https://drive.google.com/file/d/1oenUec-8gUi8fzLaWE01C5dB7WuwJoIg/view?usp=drive_link" TargetMode="External"/><Relationship Id="rId20" Type="http://schemas.openxmlformats.org/officeDocument/2006/relationships/hyperlink" Target="https://drive.google.com/file/d/1zjzpSRr8U73wxaUD1113BE3p0nTOo3Zw/view?usp=drive_link" TargetMode="External"/><Relationship Id="rId22" Type="http://schemas.openxmlformats.org/officeDocument/2006/relationships/hyperlink" Target="https://drive.google.com/drive/folders/1dlq2-TtK1zJ7m84-rKQvYQ0pGZ-NQbvK?usp=drive_link" TargetMode="External"/><Relationship Id="rId21" Type="http://schemas.openxmlformats.org/officeDocument/2006/relationships/hyperlink" Target="https://drive.google.com/file/d/1gCa58uxrue_0bMaVpYYJqY3Lg5u5F6U-/view?usp=drive_link" TargetMode="External"/><Relationship Id="rId24" Type="http://schemas.openxmlformats.org/officeDocument/2006/relationships/hyperlink" Target="https://drive.google.com/file/d/1Vkh7Nt0dUF6c-trnS5v4S4EXzkU7U_lD/view?usp=drive_link" TargetMode="External"/><Relationship Id="rId23" Type="http://schemas.openxmlformats.org/officeDocument/2006/relationships/hyperlink" Target="https://drive.google.com/file/d/1DpvBLCPu6cKhZl_kNZg5eL1vNYrwXQ0C/view?usp=drive_link" TargetMode="External"/><Relationship Id="rId26" Type="http://schemas.openxmlformats.org/officeDocument/2006/relationships/hyperlink" Target="https://drive.google.com/file/d/1LK4fmHf8EEUlHekdXIXUcE_9ZJZgGc71/view?usp=drive_link" TargetMode="External"/><Relationship Id="rId25" Type="http://schemas.openxmlformats.org/officeDocument/2006/relationships/hyperlink" Target="https://drive.google.com/drive/folders/1NBfmiIHqjGSDHAS9phfAyuWFmufhULjq?usp=drive_link" TargetMode="External"/><Relationship Id="rId28" Type="http://schemas.openxmlformats.org/officeDocument/2006/relationships/hyperlink" Target="https://drive.google.com/drive/folders/13CrD-u_i--7YObDHOPtE0G3u3gY5PB03?usp=drive_link" TargetMode="External"/><Relationship Id="rId27" Type="http://schemas.openxmlformats.org/officeDocument/2006/relationships/hyperlink" Target="https://drive.google.com/file/d/18KHRYGzpxs4gsQXXD2CHJEJs9xnUctoo/view?usp=drive_link" TargetMode="External"/><Relationship Id="rId29" Type="http://schemas.openxmlformats.org/officeDocument/2006/relationships/hyperlink" Target="https://drive.google.com/file/d/1TE8lvl5zGUWvKjzps7L7OVdT1HKZjJ9L/view?usp=drive_link" TargetMode="External"/><Relationship Id="rId51" Type="http://schemas.openxmlformats.org/officeDocument/2006/relationships/hyperlink" Target="https://drive.google.com/file/d/1jYU9onfF85zJ8Jcq5r_IyQlkyJ5RcR7C/view?usp=drive_link" TargetMode="External"/><Relationship Id="rId50" Type="http://schemas.openxmlformats.org/officeDocument/2006/relationships/hyperlink" Target="https://drive.google.com/file/d/19vocrqGyb5_oa105Dk3XZ2Wl-bgZAOND/view?usp=drive_link" TargetMode="External"/><Relationship Id="rId53" Type="http://schemas.openxmlformats.org/officeDocument/2006/relationships/hyperlink" Target="https://drive.google.com/file/d/1CkYCWJKn78-HE_USW52PuwBzzBjScKcD/view?usp=drive_link" TargetMode="External"/><Relationship Id="rId52" Type="http://schemas.openxmlformats.org/officeDocument/2006/relationships/hyperlink" Target="https://drive.google.com/drive/folders/1lyulCa3hjE5UQi6ABBrFL9ICTMDlaDN0?usp=drive_link" TargetMode="External"/><Relationship Id="rId11" Type="http://schemas.openxmlformats.org/officeDocument/2006/relationships/hyperlink" Target="https://drive.google.com/file/d/1mGQu_L-gX7XgA9A-0Z0tsOUXlYqo1QbI/view?usp=sharing" TargetMode="External"/><Relationship Id="rId55" Type="http://schemas.openxmlformats.org/officeDocument/2006/relationships/hyperlink" Target="https://drive.google.com/drive/folders/1lyulCa3hjE5UQi6ABBrFL9ICTMDlaDN0?usp=drive_link" TargetMode="External"/><Relationship Id="rId10" Type="http://schemas.openxmlformats.org/officeDocument/2006/relationships/hyperlink" Target="https://drive.google.com/drive/folders/1Krp0WoQeYz0amIC8fFP_mtE6_T2PCWVe?usp=drive_link" TargetMode="External"/><Relationship Id="rId54" Type="http://schemas.openxmlformats.org/officeDocument/2006/relationships/hyperlink" Target="https://drive.google.com/file/d/15EHJKqMEaSO9qjehRbiKji387s3koKEE/view?usp=drive_link" TargetMode="External"/><Relationship Id="rId13" Type="http://schemas.openxmlformats.org/officeDocument/2006/relationships/hyperlink" Target="https://drive.google.com/drive/folders/1j6I0ZPEfEnKlivbnKW8L-KuMthzWhDSs?usp=drive_link" TargetMode="External"/><Relationship Id="rId12" Type="http://schemas.openxmlformats.org/officeDocument/2006/relationships/hyperlink" Target="https://drive.google.com/file/d/1N4D5aWtSSfXOILaS5YmCVN1oagLo7uT7/view?usp=drive_link" TargetMode="External"/><Relationship Id="rId56" Type="http://schemas.openxmlformats.org/officeDocument/2006/relationships/drawing" Target="../drawings/drawing5.xml"/><Relationship Id="rId15" Type="http://schemas.openxmlformats.org/officeDocument/2006/relationships/hyperlink" Target="https://drive.google.com/file/d/1mCMK6hpYXC46-a6YBv-eLWmoVAeXihUR/view?usp=drive_link" TargetMode="External"/><Relationship Id="rId14" Type="http://schemas.openxmlformats.org/officeDocument/2006/relationships/hyperlink" Target="https://drive.google.com/file/d/1jHZ6Bbbt3qcl8izHWUe_qZrh4j09BiEZ/view?usp=drive_link" TargetMode="External"/><Relationship Id="rId17" Type="http://schemas.openxmlformats.org/officeDocument/2006/relationships/hyperlink" Target="https://drive.google.com/file/d/1jIArqQdqQor90ghtkNxe8KL85sKJTouE/view?usp=drive_link" TargetMode="External"/><Relationship Id="rId16" Type="http://schemas.openxmlformats.org/officeDocument/2006/relationships/hyperlink" Target="https://drive.google.com/drive/folders/1PpaWS_Z_1Xs0YTxFlOZBgD-0LAugSDOW?usp=drive_link" TargetMode="External"/><Relationship Id="rId19" Type="http://schemas.openxmlformats.org/officeDocument/2006/relationships/hyperlink" Target="https://drive.google.com/file/d/1j_nWSI5Kdlf9m-qUBKiUIpBXPIYqIb0w/view?usp=drive_link" TargetMode="External"/><Relationship Id="rId18" Type="http://schemas.openxmlformats.org/officeDocument/2006/relationships/hyperlink" Target="https://drive.google.com/file/d/1jXrcUdpfoOfWDP-ZMRMFzLlGcw-thBDg/view?usp=drive_link" TargetMode="External"/></Relationships>
</file>

<file path=xl/worksheets/_rels/sheet6.xml.rels><?xml version="1.0" encoding="UTF-8" standalone="yes"?><Relationships xmlns="http://schemas.openxmlformats.org/package/2006/relationships"><Relationship Id="rId40" Type="http://schemas.openxmlformats.org/officeDocument/2006/relationships/hyperlink" Target="https://drive.google.com/file/d/1EDZU0iZlUalN-GIh9RvkGqWAoIun4lY-/view?usp=drive_link" TargetMode="External"/><Relationship Id="rId42" Type="http://schemas.openxmlformats.org/officeDocument/2006/relationships/hyperlink" Target="https://drive.google.com/drive/folders/1Q0kTyAH77DZ40DMntL3UFDVSXDC3m_Hi?usp=drive_link" TargetMode="External"/><Relationship Id="rId41" Type="http://schemas.openxmlformats.org/officeDocument/2006/relationships/hyperlink" Target="https://drive.google.com/file/d/1nDmVWVjVUZka9RAUDuYg4NuCZzo8Ehb6/view?usp=drive_link" TargetMode="External"/><Relationship Id="rId44" Type="http://schemas.openxmlformats.org/officeDocument/2006/relationships/hyperlink" Target="https://drive.google.com/file/d/1YZsHSYtgOMHd-7z2kRa2oE3x4DGhB_3B/view?usp=sharing" TargetMode="External"/><Relationship Id="rId43" Type="http://schemas.openxmlformats.org/officeDocument/2006/relationships/hyperlink" Target="https://drive.google.com/file/d/1gmYRqTTqHegnpr7uACL86y45ViF2IbN_/view?usp=drive_link" TargetMode="External"/><Relationship Id="rId46" Type="http://schemas.openxmlformats.org/officeDocument/2006/relationships/hyperlink" Target="https://drive.google.com/file/d/1JimuGeL_0gQesEV19jCRCko3C2-sGN7a/view?usp=drive_link" TargetMode="External"/><Relationship Id="rId45" Type="http://schemas.openxmlformats.org/officeDocument/2006/relationships/hyperlink" Target="https://drive.google.com/drive/folders/1jwnqABjhsY9164QKfe41jpfvFcfZ8rfA?usp=drive_link" TargetMode="External"/><Relationship Id="rId1" Type="http://schemas.openxmlformats.org/officeDocument/2006/relationships/hyperlink" Target="https://drive.google.com/file/d/1PefmlUirwJaRyr6o0cDE2WgV7Fqf8UTj/view?usp=drive_link" TargetMode="External"/><Relationship Id="rId2" Type="http://schemas.openxmlformats.org/officeDocument/2006/relationships/hyperlink" Target="https://drive.google.com/file/d/1OOlVnX1fCMedg3WS29wzOD2m3F-td7hH/view?usp=drive_link" TargetMode="External"/><Relationship Id="rId3" Type="http://schemas.openxmlformats.org/officeDocument/2006/relationships/hyperlink" Target="https://drive.google.com/drive/folders/1V6RxUM5B6akW0gr51JmzJZWe9180F0PU?usp=drive_link" TargetMode="External"/><Relationship Id="rId4" Type="http://schemas.openxmlformats.org/officeDocument/2006/relationships/hyperlink" Target="https://drive.google.com/file/d/1UXpX3nhlRaNoLBPR_Td5HJya2igqLb_q/view?usp=drive_link" TargetMode="External"/><Relationship Id="rId9" Type="http://schemas.openxmlformats.org/officeDocument/2006/relationships/hyperlink" Target="https://drive.google.com/drive/folders/1ftKpC2Pz0WrH9XUiBgTbEtIU_pi8Rw-D?usp=drive_link" TargetMode="External"/><Relationship Id="rId48" Type="http://schemas.openxmlformats.org/officeDocument/2006/relationships/hyperlink" Target="https://drive.google.com/drive/folders/1a86duhGfEt-lT05IK1A2i5bN2St_pXuD?usp=drive_link" TargetMode="External"/><Relationship Id="rId47" Type="http://schemas.openxmlformats.org/officeDocument/2006/relationships/hyperlink" Target="https://drive.google.com/file/d/1Oco6rY1kqB0qChKwrSicacqDwbxSioWb/view?usp=drive_link" TargetMode="External"/><Relationship Id="rId49" Type="http://schemas.openxmlformats.org/officeDocument/2006/relationships/hyperlink" Target="https://drive.google.com/file/d/1Lf0zvOZGzrp0b7V3a8uUEIHLGYl4OJZi/view?usp=drive_link" TargetMode="External"/><Relationship Id="rId5" Type="http://schemas.openxmlformats.org/officeDocument/2006/relationships/hyperlink" Target="https://drive.google.com/file/d/1ZILopH9wOLP80sdye3QVnNFqDzs1xWrH/view?usp=drive_link" TargetMode="External"/><Relationship Id="rId6" Type="http://schemas.openxmlformats.org/officeDocument/2006/relationships/hyperlink" Target="https://drive.google.com/drive/folders/1gGkoOpOkGUbWE68xAExIucTp2zRrQgR-?usp=drive_link" TargetMode="External"/><Relationship Id="rId7" Type="http://schemas.openxmlformats.org/officeDocument/2006/relationships/hyperlink" Target="https://drive.google.com/file/d/1TV2CGRpzFuNHgfypYUngHGc4shkpBbQr/view?usp=drive_link" TargetMode="External"/><Relationship Id="rId8" Type="http://schemas.openxmlformats.org/officeDocument/2006/relationships/hyperlink" Target="https://drive.google.com/file/d/1t3foaMajm1x4cbPBsM_8O0RSJGDOd_gW/view?usp=drive_link" TargetMode="External"/><Relationship Id="rId73" Type="http://schemas.openxmlformats.org/officeDocument/2006/relationships/hyperlink" Target="https://drive.google.com/drive/folders/1F8EDtxFS_DQiVYZBOlv_DFPFP5cfz3VH?usp=drive_link" TargetMode="External"/><Relationship Id="rId72" Type="http://schemas.openxmlformats.org/officeDocument/2006/relationships/hyperlink" Target="https://drive.google.com/file/d/1TpzKHZGWzKvfAYS3bPPz9vq6nlu9OOrr/view?usp=drive_link" TargetMode="External"/><Relationship Id="rId31" Type="http://schemas.openxmlformats.org/officeDocument/2006/relationships/hyperlink" Target="https://drive.google.com/file/d/19dF2JU5962wC7Vr_nKd6ZvbHp0vRjB3r/view?usp=drive_link" TargetMode="External"/><Relationship Id="rId30" Type="http://schemas.openxmlformats.org/officeDocument/2006/relationships/hyperlink" Target="https://drive.google.com/drive/folders/1EGG-r1U8i4tVYZU22W2co_GwBgyGNnWj?usp=drive_link" TargetMode="External"/><Relationship Id="rId74" Type="http://schemas.openxmlformats.org/officeDocument/2006/relationships/drawing" Target="../drawings/drawing6.xml"/><Relationship Id="rId33" Type="http://schemas.openxmlformats.org/officeDocument/2006/relationships/hyperlink" Target="https://drive.google.com/file/d/19enbXgeTOASyPSi_dLJlcXmj1zpx72Fe/view?usp=drive_link" TargetMode="External"/><Relationship Id="rId32" Type="http://schemas.openxmlformats.org/officeDocument/2006/relationships/hyperlink" Target="https://drive.google.com/drive/folders/19bAv5fvMw-uZ5LsGGTt2Uo0xqn2nkocG?usp=drive_link" TargetMode="External"/><Relationship Id="rId35" Type="http://schemas.openxmlformats.org/officeDocument/2006/relationships/hyperlink" Target="https://drive.google.com/file/d/1kzgfa0KbQ5n3w8cH3EZHnxl5b5P5n9bG/view?usp=sharing" TargetMode="External"/><Relationship Id="rId34" Type="http://schemas.openxmlformats.org/officeDocument/2006/relationships/hyperlink" Target="https://drive.google.com/file/d/1CPrRMnOdpudPbKNDWtDNGgoIqnY3vL-2/view?usp=drive_link" TargetMode="External"/><Relationship Id="rId71" Type="http://schemas.openxmlformats.org/officeDocument/2006/relationships/hyperlink" Target="https://drive.google.com/file/d/19ugIycPYMQMZ7iCTDV4wNDUr1GYPHpdB/view?usp=drive_link" TargetMode="External"/><Relationship Id="rId70" Type="http://schemas.openxmlformats.org/officeDocument/2006/relationships/hyperlink" Target="https://drive.google.com/drive/folders/1PbqzMK5MJJ-BrA3ad-BuWjYxfN-X5xRC?usp=drive_link" TargetMode="External"/><Relationship Id="rId37" Type="http://schemas.openxmlformats.org/officeDocument/2006/relationships/hyperlink" Target="https://drive.google.com/file/d/1EAG_sZhX1nePraohdbQLaxawU37Ce57w/view?usp=sharing" TargetMode="External"/><Relationship Id="rId36" Type="http://schemas.openxmlformats.org/officeDocument/2006/relationships/hyperlink" Target="https://drive.google.com/drive/folders/1uuU-ZEsAbva78vjUb3Vd4C8kInCsrlae?usp=drive_link" TargetMode="External"/><Relationship Id="rId39" Type="http://schemas.openxmlformats.org/officeDocument/2006/relationships/hyperlink" Target="https://drive.google.com/drive/folders/1TN6s6_KmqiKghvzMEIz1A8IbU1sAR0uL?usp=drive_link" TargetMode="External"/><Relationship Id="rId38" Type="http://schemas.openxmlformats.org/officeDocument/2006/relationships/hyperlink" Target="https://drive.google.com/file/d/1miHS6tttZ8e4vLWatoJbvJswlRjT6UAl/view?usp=drive_link" TargetMode="External"/><Relationship Id="rId62" Type="http://schemas.openxmlformats.org/officeDocument/2006/relationships/hyperlink" Target="https://drive.google.com/file/d/171KdglCUHVDE8mRMkvqLydilOnxCKT14/view?usp=drive_link" TargetMode="External"/><Relationship Id="rId61" Type="http://schemas.openxmlformats.org/officeDocument/2006/relationships/hyperlink" Target="https://www.flexform.com.br/cadeiras/cadeiras-de-" TargetMode="External"/><Relationship Id="rId20" Type="http://schemas.openxmlformats.org/officeDocument/2006/relationships/hyperlink" Target="https://drive.google.com/file/d/1RWiA2W-zQy36PuIugvJ5DwxZwRdFRUBp/view?usp=drive_link" TargetMode="External"/><Relationship Id="rId64" Type="http://schemas.openxmlformats.org/officeDocument/2006/relationships/hyperlink" Target="https://drive.google.com/drive/folders/1O7HvB-JWhuXoHzIkmJUHx13XTOkAlaBv?usp=drive_link" TargetMode="External"/><Relationship Id="rId63" Type="http://schemas.openxmlformats.org/officeDocument/2006/relationships/hyperlink" Target="https://drive.google.com/file/d/18m9d504vt0pDZbIvkbNExVZ1n_0nrUkb/view?usp=drive_link" TargetMode="External"/><Relationship Id="rId22" Type="http://schemas.openxmlformats.org/officeDocument/2006/relationships/hyperlink" Target="https://drive.google.com/file/d/19rFYWOlq4WMDpyaTJu9_DxlDePRivIip/view?usp=drive_link" TargetMode="External"/><Relationship Id="rId66" Type="http://schemas.openxmlformats.org/officeDocument/2006/relationships/hyperlink" Target="https://drive.google.com/file/d/1GE1ZhvBlNtf3dBM_0OasMVNSiSQ1JevT/view?usp=drive_link" TargetMode="External"/><Relationship Id="rId21" Type="http://schemas.openxmlformats.org/officeDocument/2006/relationships/hyperlink" Target="https://drive.google.com/drive/folders/1XGKJPk-cojUgmnrV0jqDJn-5RQCiWT9a?usp=drive_link" TargetMode="External"/><Relationship Id="rId65" Type="http://schemas.openxmlformats.org/officeDocument/2006/relationships/hyperlink" Target="https://drive.google.com/file/d/1UzaactrXGR7tdWGai107Z1r0O4naTwTe/view?usp=drive_link" TargetMode="External"/><Relationship Id="rId24" Type="http://schemas.openxmlformats.org/officeDocument/2006/relationships/hyperlink" Target="https://drive.google.com/drive/folders/10doqk26JYoa_T6kyohUASfOEZqXvrRbE?usp=drive_link" TargetMode="External"/><Relationship Id="rId68" Type="http://schemas.openxmlformats.org/officeDocument/2006/relationships/hyperlink" Target="https://drive.google.com/file/d/1imcsS8Ab9ez8Vb8cOEUGuCpzCL9fTXIQ/view?usp=drive_link" TargetMode="External"/><Relationship Id="rId23" Type="http://schemas.openxmlformats.org/officeDocument/2006/relationships/hyperlink" Target="https://drive.google.com/file/d/1VQiRtGrudNIIeEK3U11oii1ucS_RUFgT/view?usp=drive_link" TargetMode="External"/><Relationship Id="rId67" Type="http://schemas.openxmlformats.org/officeDocument/2006/relationships/hyperlink" Target="https://drive.google.com/drive/folders/1amsLP2OQHw4PRom4w23K1lSPtWKGxeV8?usp=drive_link" TargetMode="External"/><Relationship Id="rId60" Type="http://schemas.openxmlformats.org/officeDocument/2006/relationships/hyperlink" Target="https://drive.google.com/drive/folders/10doqk26JYoa_T6kyohUASfOEZqXvrRbE?usp=drive_link" TargetMode="External"/><Relationship Id="rId26" Type="http://schemas.openxmlformats.org/officeDocument/2006/relationships/hyperlink" Target="https://drive.google.com/file/d/1uu48oKm_GzkGhcHofSjSozAydVD94xvE/view?usp=sharing" TargetMode="External"/><Relationship Id="rId25" Type="http://schemas.openxmlformats.org/officeDocument/2006/relationships/hyperlink" Target="https://drive.google.com/file/d/19un2jJkq19VEANy-e7CobbKcADjvmFIO/view?usp=sharing" TargetMode="External"/><Relationship Id="rId69" Type="http://schemas.openxmlformats.org/officeDocument/2006/relationships/hyperlink" Target="https://drive.google.com/file/d/1If2ur17TkaKHgLlwEyMBZhZUxmsO4a4Y/view?usp=drive_link" TargetMode="External"/><Relationship Id="rId28" Type="http://schemas.openxmlformats.org/officeDocument/2006/relationships/hyperlink" Target="https://drive.google.com/file/d/1B1jRMwcJfJDmwNdD0FIxh0eQy4Z4UDNP/view?usp=drive_link" TargetMode="External"/><Relationship Id="rId27" Type="http://schemas.openxmlformats.org/officeDocument/2006/relationships/hyperlink" Target="https://drive.google.com/drive/folders/1ua_LzECQ1_TNyRnKuR7jOqQ3sF2I5klN?usp=drive_link" TargetMode="External"/><Relationship Id="rId29" Type="http://schemas.openxmlformats.org/officeDocument/2006/relationships/hyperlink" Target="https://drive.google.com/file/d/1E0uG2mhntOIVhTuIUguCvWGwVSWMW2pt/view?usp=drive_link" TargetMode="External"/><Relationship Id="rId51" Type="http://schemas.openxmlformats.org/officeDocument/2006/relationships/hyperlink" Target="https://drive.google.com/drive/folders/1F8EDtxFS_DQiVYZBOlv_DFPFP5cfz3VH?usp=drive_link" TargetMode="External"/><Relationship Id="rId50" Type="http://schemas.openxmlformats.org/officeDocument/2006/relationships/hyperlink" Target="https://drive.google.com/file/d/1TpzKHZGWzKvfAYS3bPPz9vq6nlu9OOrr/view?usp=drive_link" TargetMode="External"/><Relationship Id="rId53" Type="http://schemas.openxmlformats.org/officeDocument/2006/relationships/hyperlink" Target="https://drive.google.com/file/d/1w_H8VJ1dKYl6EoPpn9iKcQ0lfUwVMos1/view?usp=drive_link" TargetMode="External"/><Relationship Id="rId52" Type="http://schemas.openxmlformats.org/officeDocument/2006/relationships/hyperlink" Target="https://drive.google.com/file/d/1OsuFtHeRVsWA_pG1BUOkAowpdbMdsSO7/view?usp=drive_link" TargetMode="External"/><Relationship Id="rId11" Type="http://schemas.openxmlformats.org/officeDocument/2006/relationships/hyperlink" Target="https://drive.google.com/file/d/1n-uKDkdlZRzTaLI29U63huChXwzayCFg/view?usp=drive_link" TargetMode="External"/><Relationship Id="rId55" Type="http://schemas.openxmlformats.org/officeDocument/2006/relationships/hyperlink" Target="https://drive.google.com/file/d/1z5LRKQRUNzRuYelAmogfxfqtWmIxKyBD/view?usp=drive_link" TargetMode="External"/><Relationship Id="rId10" Type="http://schemas.openxmlformats.org/officeDocument/2006/relationships/hyperlink" Target="https://drive.google.com/file/d/1NXh_ZaikAmKG2stis9LV5_Hgooc-KYsC/view?usp=drive_link" TargetMode="External"/><Relationship Id="rId54" Type="http://schemas.openxmlformats.org/officeDocument/2006/relationships/hyperlink" Target="https://drive.google.com/drive/folders/1Y8IrbRgVo7sVN2HgBo8Ns5wQwDQnbMfL?usp=drive_link" TargetMode="External"/><Relationship Id="rId13" Type="http://schemas.openxmlformats.org/officeDocument/2006/relationships/hyperlink" Target="https://drive.google.com/file/d/1Ne6dKiiIN81BN6LkG08ok4sQt3UMowwG/view?usp=sharing" TargetMode="External"/><Relationship Id="rId57" Type="http://schemas.openxmlformats.org/officeDocument/2006/relationships/hyperlink" Target="https://drive.google.com/drive/folders/1uuU-ZEsAbva78vjUb3Vd4C8kInCsrlae?usp=drive_link" TargetMode="External"/><Relationship Id="rId12" Type="http://schemas.openxmlformats.org/officeDocument/2006/relationships/hyperlink" Target="https://drive.google.com/drive/folders/1XGKJPk-cojUgmnrV0jqDJn-5RQCiWT9a?usp=drive_link" TargetMode="External"/><Relationship Id="rId56" Type="http://schemas.openxmlformats.org/officeDocument/2006/relationships/hyperlink" Target="https://drive.google.com/file/d/1kzgfa0KbQ5n3w8cH3EZHnxl5b5P5n9bG/view?usp=sharing" TargetMode="External"/><Relationship Id="rId15" Type="http://schemas.openxmlformats.org/officeDocument/2006/relationships/hyperlink" Target="https://drive.google.com/drive/folders/1ftKpC2Pz0WrH9XUiBgTbEtIU_pi8Rw-D?usp=drive_link" TargetMode="External"/><Relationship Id="rId59" Type="http://schemas.openxmlformats.org/officeDocument/2006/relationships/hyperlink" Target="https://drive.google.com/file/d/1VQiRtGrudNIIeEK3U11oii1ucS_RUFgT/view?usp=drive_link" TargetMode="External"/><Relationship Id="rId14" Type="http://schemas.openxmlformats.org/officeDocument/2006/relationships/hyperlink" Target="https://drive.google.com/file/d/1JIV-_aFYaXPPYrKP7KovtTOo-4t9jKqo/view?usp=drive_link" TargetMode="External"/><Relationship Id="rId58" Type="http://schemas.openxmlformats.org/officeDocument/2006/relationships/hyperlink" Target="https://drive.google.com/file/d/14Z5ImcqNWZc4QXg3ma5VXwRn_A3X53kY/view?usp=drive_link" TargetMode="External"/><Relationship Id="rId17" Type="http://schemas.openxmlformats.org/officeDocument/2006/relationships/hyperlink" Target="https://drive.google.com/file/d/1yt9dK9X6avxPsyPlabqbmoFbZ_7tGl9Y/view?usp=drive_link" TargetMode="External"/><Relationship Id="rId16" Type="http://schemas.openxmlformats.org/officeDocument/2006/relationships/hyperlink" Target="https://drive.google.com/file/d/1xi8ejIwMMX5JA94cIROy2kSTM37s5UoK/view?usp=drive_link" TargetMode="External"/><Relationship Id="rId19" Type="http://schemas.openxmlformats.org/officeDocument/2006/relationships/hyperlink" Target="https://drive.google.com/file/d/15b5Q_aEE4RWsFawtrdL1EeuI3km97-TS/view?usp=drive_link" TargetMode="External"/><Relationship Id="rId18" Type="http://schemas.openxmlformats.org/officeDocument/2006/relationships/hyperlink" Target="https://drive.google.com/drive/folders/1ULOL0u4bXs-gDjXSLoHSYGWsAvqhylzG?usp=drive_link" TargetMode="Externa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25"/>
    <col customWidth="1" min="2" max="2" width="32.0"/>
    <col customWidth="1" min="3" max="3" width="3.75"/>
    <col customWidth="1" min="4" max="4" width="43.88"/>
    <col customWidth="1" min="5" max="5" width="11.88"/>
    <col customWidth="1" min="6" max="6" width="9.38"/>
    <col customWidth="1" min="7" max="7" width="25.13"/>
    <col customWidth="1" min="8" max="8" width="3.75"/>
    <col customWidth="1" min="9" max="10" width="11.88"/>
  </cols>
  <sheetData>
    <row r="1">
      <c r="A1" s="1" t="s">
        <v>0</v>
      </c>
    </row>
    <row r="2">
      <c r="A2" s="2" t="s">
        <v>1</v>
      </c>
    </row>
    <row r="3">
      <c r="A3" s="2" t="s">
        <v>2</v>
      </c>
    </row>
    <row r="4">
      <c r="A4" s="2" t="s">
        <v>3</v>
      </c>
    </row>
    <row r="5">
      <c r="A5" s="2" t="s">
        <v>4</v>
      </c>
    </row>
    <row r="6">
      <c r="A6" s="3"/>
      <c r="B6" s="3"/>
      <c r="C6" s="3"/>
      <c r="D6" s="1" t="s">
        <v>5</v>
      </c>
      <c r="F6" s="1"/>
      <c r="G6" s="1"/>
      <c r="H6" s="4"/>
      <c r="I6" s="1" t="s">
        <v>6</v>
      </c>
    </row>
    <row r="7">
      <c r="A7" s="2" t="s">
        <v>7</v>
      </c>
      <c r="B7" s="2" t="s">
        <v>8</v>
      </c>
      <c r="C7" s="2" t="s">
        <v>9</v>
      </c>
      <c r="D7" s="1" t="s">
        <v>10</v>
      </c>
      <c r="E7" s="5" t="s">
        <v>11</v>
      </c>
      <c r="F7" s="6" t="s">
        <v>7</v>
      </c>
      <c r="G7" s="2" t="s">
        <v>8</v>
      </c>
      <c r="H7" s="7" t="s">
        <v>9</v>
      </c>
      <c r="I7" s="1" t="s">
        <v>10</v>
      </c>
      <c r="J7" s="5" t="s">
        <v>11</v>
      </c>
    </row>
    <row r="8">
      <c r="A8" s="8">
        <v>44949.0</v>
      </c>
      <c r="B8" s="9" t="s">
        <v>12</v>
      </c>
      <c r="C8" s="9">
        <v>200.0</v>
      </c>
      <c r="D8" s="10" t="s">
        <v>13</v>
      </c>
      <c r="E8" s="11">
        <v>43790.0</v>
      </c>
      <c r="F8" s="11" t="s">
        <v>14</v>
      </c>
      <c r="G8" s="9" t="s">
        <v>15</v>
      </c>
      <c r="H8" s="12" t="s">
        <v>16</v>
      </c>
      <c r="I8" s="9" t="s">
        <v>17</v>
      </c>
      <c r="J8" s="13">
        <f>'TARIFA E RENDIMENTO'!B22</f>
        <v>194</v>
      </c>
    </row>
    <row r="9">
      <c r="A9" s="8">
        <v>44949.0</v>
      </c>
      <c r="B9" s="9" t="s">
        <v>18</v>
      </c>
      <c r="C9" s="9">
        <v>202.0</v>
      </c>
      <c r="E9" s="11">
        <v>38140.0</v>
      </c>
      <c r="F9" s="11" t="s">
        <v>14</v>
      </c>
      <c r="G9" s="9" t="s">
        <v>12</v>
      </c>
      <c r="H9" s="9">
        <v>200.0</v>
      </c>
      <c r="I9" s="9" t="s">
        <v>19</v>
      </c>
      <c r="J9" s="13">
        <f>'(200) Itabirito'!D21</f>
        <v>38475.24</v>
      </c>
    </row>
    <row r="10">
      <c r="A10" s="8">
        <v>44949.0</v>
      </c>
      <c r="B10" s="9" t="s">
        <v>20</v>
      </c>
      <c r="C10" s="9">
        <v>203.0</v>
      </c>
      <c r="E10" s="11">
        <v>35300.0</v>
      </c>
      <c r="F10" s="11" t="s">
        <v>14</v>
      </c>
      <c r="G10" s="9" t="s">
        <v>12</v>
      </c>
      <c r="H10" s="9">
        <v>200.0</v>
      </c>
      <c r="I10" s="9" t="s">
        <v>21</v>
      </c>
      <c r="J10" s="13">
        <f>'(200) Itabirito'!D25</f>
        <v>2880</v>
      </c>
    </row>
    <row r="11">
      <c r="A11" s="8">
        <v>44949.0</v>
      </c>
      <c r="B11" s="9" t="s">
        <v>22</v>
      </c>
      <c r="C11" s="9">
        <v>204.0</v>
      </c>
      <c r="E11" s="11">
        <v>47500.0</v>
      </c>
      <c r="F11" s="11" t="s">
        <v>14</v>
      </c>
      <c r="G11" s="9" t="s">
        <v>18</v>
      </c>
      <c r="H11" s="9">
        <v>202.0</v>
      </c>
      <c r="I11" s="9" t="s">
        <v>19</v>
      </c>
      <c r="J11" s="13">
        <f>'(202) Ribeirão das Neves'!D21</f>
        <v>37491.81</v>
      </c>
    </row>
    <row r="12">
      <c r="A12" s="8">
        <v>44949.0</v>
      </c>
      <c r="B12" s="9" t="s">
        <v>23</v>
      </c>
      <c r="C12" s="9">
        <v>205.0</v>
      </c>
      <c r="E12" s="11">
        <v>31792.0</v>
      </c>
      <c r="F12" s="11" t="s">
        <v>14</v>
      </c>
      <c r="G12" s="9" t="s">
        <v>20</v>
      </c>
      <c r="H12" s="9">
        <v>203.0</v>
      </c>
      <c r="I12" s="9" t="s">
        <v>19</v>
      </c>
      <c r="J12" s="13">
        <f>'(203) Ibirité'!D17</f>
        <v>31072.79</v>
      </c>
    </row>
    <row r="13">
      <c r="A13" s="8">
        <v>44949.0</v>
      </c>
      <c r="B13" s="9" t="s">
        <v>15</v>
      </c>
      <c r="C13" s="9">
        <v>187.0</v>
      </c>
      <c r="D13" s="10" t="s">
        <v>24</v>
      </c>
      <c r="E13" s="11">
        <v>16507.82</v>
      </c>
      <c r="F13" s="11" t="s">
        <v>14</v>
      </c>
      <c r="G13" s="9" t="s">
        <v>22</v>
      </c>
      <c r="H13" s="9">
        <v>204.0</v>
      </c>
      <c r="I13" s="9" t="s">
        <v>19</v>
      </c>
      <c r="J13" s="13">
        <f>'(204) Ponte Nova'!D20</f>
        <v>37985.09</v>
      </c>
    </row>
    <row r="14">
      <c r="A14" s="9" t="s">
        <v>14</v>
      </c>
      <c r="B14" s="9" t="s">
        <v>15</v>
      </c>
      <c r="C14" s="9">
        <v>187.0</v>
      </c>
      <c r="D14" s="9" t="s">
        <v>25</v>
      </c>
      <c r="E14" s="13">
        <f>'TARIFA E RENDIMENTO'!D22</f>
        <v>14889.76</v>
      </c>
      <c r="F14" s="11" t="s">
        <v>14</v>
      </c>
      <c r="G14" s="9" t="s">
        <v>22</v>
      </c>
      <c r="H14" s="9">
        <v>204.0</v>
      </c>
      <c r="I14" s="9" t="s">
        <v>21</v>
      </c>
      <c r="J14" s="13">
        <f>'(204) Ponte Nova'!D24</f>
        <v>6600</v>
      </c>
    </row>
    <row r="15">
      <c r="F15" s="11" t="s">
        <v>14</v>
      </c>
      <c r="G15" s="9" t="s">
        <v>23</v>
      </c>
      <c r="H15" s="9">
        <v>205.0</v>
      </c>
      <c r="I15" s="9" t="s">
        <v>19</v>
      </c>
      <c r="J15" s="13">
        <f>'(205) Congonhas'!D27</f>
        <v>31905.96</v>
      </c>
    </row>
    <row r="16">
      <c r="F16" s="8">
        <v>45357.0</v>
      </c>
      <c r="G16" s="9" t="s">
        <v>26</v>
      </c>
      <c r="H16" s="12" t="s">
        <v>16</v>
      </c>
      <c r="I16" s="10" t="s">
        <v>27</v>
      </c>
      <c r="J16" s="14">
        <v>16507.85</v>
      </c>
    </row>
    <row r="17">
      <c r="F17" s="8">
        <v>45394.0</v>
      </c>
      <c r="G17" s="11" t="s">
        <v>28</v>
      </c>
      <c r="H17" s="12" t="s">
        <v>16</v>
      </c>
      <c r="I17" s="10" t="s">
        <v>29</v>
      </c>
      <c r="J17" s="14">
        <v>24806.84</v>
      </c>
    </row>
    <row r="18">
      <c r="A18" s="15" t="s">
        <v>30</v>
      </c>
      <c r="B18" s="16"/>
      <c r="C18" s="16"/>
      <c r="D18" s="16"/>
      <c r="E18" s="17">
        <f>SUM(E8:E17)</f>
        <v>227919.58</v>
      </c>
      <c r="F18" s="17"/>
      <c r="G18" s="17"/>
      <c r="H18" s="18"/>
      <c r="I18" s="17"/>
      <c r="J18" s="17">
        <f>SUM(J8:J17)</f>
        <v>227919.58</v>
      </c>
    </row>
    <row r="19">
      <c r="A19" s="15" t="s">
        <v>31</v>
      </c>
      <c r="J19" s="17">
        <f>E18-J18</f>
        <v>0</v>
      </c>
    </row>
    <row r="20">
      <c r="A20" s="19" t="s">
        <v>32</v>
      </c>
    </row>
  </sheetData>
  <mergeCells count="11">
    <mergeCell ref="D8:D12"/>
    <mergeCell ref="A15:E17"/>
    <mergeCell ref="A19:I19"/>
    <mergeCell ref="A20:J20"/>
    <mergeCell ref="A1:J1"/>
    <mergeCell ref="A2:J2"/>
    <mergeCell ref="A3:J3"/>
    <mergeCell ref="A4:J4"/>
    <mergeCell ref="A5:J5"/>
    <mergeCell ref="D6:E6"/>
    <mergeCell ref="I6:J6"/>
  </mergeCells>
  <hyperlinks>
    <hyperlink r:id="rId1" ref="D8"/>
    <hyperlink r:id="rId2" ref="D13"/>
    <hyperlink r:id="rId3" ref="I16"/>
    <hyperlink r:id="rId4" ref="J16"/>
    <hyperlink r:id="rId5" ref="I17"/>
    <hyperlink r:id="rId6" ref="J17"/>
    <hyperlink r:id="rId7" ref="A20"/>
  </hyperlinks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8.88"/>
    <col customWidth="1" min="2" max="2" width="83.88"/>
    <col customWidth="1" min="3" max="3" width="37.63"/>
    <col customWidth="1" min="4" max="4" width="12.63"/>
    <col customWidth="1" min="5" max="6" width="11.38"/>
    <col customWidth="1" min="7" max="7" width="53.25"/>
  </cols>
  <sheetData>
    <row r="1">
      <c r="A1" s="20" t="s">
        <v>33</v>
      </c>
      <c r="B1" s="21" t="s">
        <v>10</v>
      </c>
      <c r="C1" s="20" t="s">
        <v>34</v>
      </c>
      <c r="D1" s="22" t="s">
        <v>11</v>
      </c>
      <c r="E1" s="20" t="s">
        <v>35</v>
      </c>
      <c r="F1" s="23" t="s">
        <v>36</v>
      </c>
      <c r="G1" s="24" t="s">
        <v>37</v>
      </c>
    </row>
    <row r="2">
      <c r="A2" s="25" t="s">
        <v>38</v>
      </c>
      <c r="B2" s="25" t="s">
        <v>39</v>
      </c>
      <c r="C2" s="25" t="s">
        <v>40</v>
      </c>
      <c r="D2" s="26">
        <v>2628.0</v>
      </c>
      <c r="E2" s="27">
        <v>45062.0</v>
      </c>
      <c r="F2" s="28" t="s">
        <v>41</v>
      </c>
      <c r="G2" s="29" t="s">
        <v>42</v>
      </c>
    </row>
    <row r="3">
      <c r="A3" s="25" t="s">
        <v>38</v>
      </c>
      <c r="B3" s="25" t="s">
        <v>43</v>
      </c>
      <c r="C3" s="25" t="s">
        <v>44</v>
      </c>
      <c r="D3" s="26">
        <v>1945.0</v>
      </c>
      <c r="E3" s="27">
        <v>45064.0</v>
      </c>
      <c r="F3" s="28" t="s">
        <v>45</v>
      </c>
      <c r="G3" s="29" t="s">
        <v>46</v>
      </c>
    </row>
    <row r="4">
      <c r="A4" s="25" t="s">
        <v>38</v>
      </c>
      <c r="B4" s="25" t="s">
        <v>47</v>
      </c>
      <c r="C4" s="30" t="s">
        <v>48</v>
      </c>
      <c r="D4" s="26">
        <v>2800.78</v>
      </c>
      <c r="E4" s="31">
        <v>45121.0</v>
      </c>
      <c r="F4" s="28" t="s">
        <v>49</v>
      </c>
      <c r="G4" s="29" t="s">
        <v>50</v>
      </c>
    </row>
    <row r="5">
      <c r="A5" s="25" t="s">
        <v>38</v>
      </c>
      <c r="B5" s="25" t="s">
        <v>51</v>
      </c>
      <c r="C5" s="25" t="s">
        <v>52</v>
      </c>
      <c r="D5" s="26">
        <v>497.46</v>
      </c>
      <c r="E5" s="31">
        <v>45124.0</v>
      </c>
      <c r="F5" s="28" t="s">
        <v>53</v>
      </c>
      <c r="G5" s="32" t="s">
        <v>54</v>
      </c>
    </row>
    <row r="6">
      <c r="A6" s="25" t="s">
        <v>38</v>
      </c>
      <c r="B6" s="25" t="s">
        <v>55</v>
      </c>
      <c r="C6" s="25" t="s">
        <v>56</v>
      </c>
      <c r="D6" s="26">
        <v>5498.0</v>
      </c>
      <c r="E6" s="31">
        <v>45124.0</v>
      </c>
      <c r="F6" s="28" t="s">
        <v>57</v>
      </c>
      <c r="G6" s="29" t="s">
        <v>58</v>
      </c>
    </row>
    <row r="7">
      <c r="A7" s="25" t="s">
        <v>38</v>
      </c>
      <c r="B7" s="25" t="s">
        <v>59</v>
      </c>
      <c r="C7" s="25" t="s">
        <v>60</v>
      </c>
      <c r="D7" s="26">
        <v>1985.02</v>
      </c>
      <c r="E7" s="31">
        <v>45133.0</v>
      </c>
      <c r="F7" s="28" t="s">
        <v>61</v>
      </c>
      <c r="G7" s="29" t="s">
        <v>62</v>
      </c>
    </row>
    <row r="8">
      <c r="A8" s="25" t="s">
        <v>38</v>
      </c>
      <c r="B8" s="25" t="s">
        <v>63</v>
      </c>
      <c r="C8" s="25" t="s">
        <v>64</v>
      </c>
      <c r="D8" s="26">
        <v>5137.0</v>
      </c>
      <c r="E8" s="31">
        <v>45139.0</v>
      </c>
      <c r="F8" s="28" t="s">
        <v>65</v>
      </c>
      <c r="G8" s="29" t="s">
        <v>66</v>
      </c>
    </row>
    <row r="9">
      <c r="A9" s="25" t="s">
        <v>38</v>
      </c>
      <c r="B9" s="25" t="s">
        <v>67</v>
      </c>
      <c r="C9" s="25" t="s">
        <v>68</v>
      </c>
      <c r="D9" s="26">
        <v>2325.54</v>
      </c>
      <c r="E9" s="31">
        <v>45175.0</v>
      </c>
      <c r="F9" s="28" t="s">
        <v>69</v>
      </c>
      <c r="G9" s="29" t="s">
        <v>70</v>
      </c>
    </row>
    <row r="10">
      <c r="A10" s="25" t="s">
        <v>38</v>
      </c>
      <c r="B10" s="25" t="s">
        <v>63</v>
      </c>
      <c r="C10" s="25" t="s">
        <v>64</v>
      </c>
      <c r="D10" s="26">
        <v>5137.0</v>
      </c>
      <c r="E10" s="31">
        <v>45180.0</v>
      </c>
      <c r="F10" s="28" t="s">
        <v>65</v>
      </c>
      <c r="G10" s="29" t="s">
        <v>66</v>
      </c>
    </row>
    <row r="11">
      <c r="A11" s="25" t="s">
        <v>38</v>
      </c>
      <c r="B11" s="25" t="s">
        <v>71</v>
      </c>
      <c r="C11" s="25" t="s">
        <v>72</v>
      </c>
      <c r="D11" s="26">
        <v>1614.84</v>
      </c>
      <c r="E11" s="31">
        <v>45183.0</v>
      </c>
      <c r="F11" s="28" t="s">
        <v>73</v>
      </c>
      <c r="G11" s="29" t="s">
        <v>74</v>
      </c>
    </row>
    <row r="12">
      <c r="A12" s="25" t="s">
        <v>38</v>
      </c>
      <c r="B12" s="25" t="s">
        <v>67</v>
      </c>
      <c r="C12" s="25" t="s">
        <v>68</v>
      </c>
      <c r="D12" s="26">
        <v>2325.55</v>
      </c>
      <c r="E12" s="31">
        <v>45195.0</v>
      </c>
      <c r="F12" s="28" t="s">
        <v>69</v>
      </c>
      <c r="G12" s="29" t="s">
        <v>70</v>
      </c>
    </row>
    <row r="13">
      <c r="A13" s="25" t="s">
        <v>38</v>
      </c>
      <c r="B13" s="25" t="s">
        <v>75</v>
      </c>
      <c r="C13" s="25" t="s">
        <v>76</v>
      </c>
      <c r="D13" s="26">
        <v>3300.0</v>
      </c>
      <c r="E13" s="31">
        <v>45198.0</v>
      </c>
      <c r="F13" s="28" t="s">
        <v>77</v>
      </c>
      <c r="G13" s="29" t="s">
        <v>78</v>
      </c>
    </row>
    <row r="14">
      <c r="A14" s="25" t="s">
        <v>38</v>
      </c>
      <c r="B14" s="25" t="s">
        <v>79</v>
      </c>
      <c r="C14" s="25" t="s">
        <v>80</v>
      </c>
      <c r="D14" s="26">
        <v>188.02</v>
      </c>
      <c r="E14" s="31">
        <v>45197.0</v>
      </c>
      <c r="F14" s="28" t="s">
        <v>81</v>
      </c>
      <c r="G14" s="29" t="s">
        <v>82</v>
      </c>
    </row>
    <row r="15">
      <c r="A15" s="25" t="s">
        <v>38</v>
      </c>
      <c r="B15" s="25" t="s">
        <v>83</v>
      </c>
      <c r="C15" s="25" t="s">
        <v>84</v>
      </c>
      <c r="D15" s="26">
        <v>87.2</v>
      </c>
      <c r="E15" s="31">
        <v>45198.0</v>
      </c>
      <c r="F15" s="28" t="s">
        <v>85</v>
      </c>
      <c r="G15" s="29" t="s">
        <v>86</v>
      </c>
    </row>
    <row r="16">
      <c r="A16" s="25" t="s">
        <v>38</v>
      </c>
      <c r="B16" s="25" t="s">
        <v>87</v>
      </c>
      <c r="C16" s="25" t="s">
        <v>88</v>
      </c>
      <c r="D16" s="26">
        <v>534.97</v>
      </c>
      <c r="E16" s="31">
        <v>45198.0</v>
      </c>
      <c r="F16" s="28" t="s">
        <v>89</v>
      </c>
      <c r="G16" s="29" t="s">
        <v>90</v>
      </c>
    </row>
    <row r="17">
      <c r="A17" s="25" t="s">
        <v>38</v>
      </c>
      <c r="B17" s="25" t="s">
        <v>91</v>
      </c>
      <c r="C17" s="25" t="s">
        <v>64</v>
      </c>
      <c r="D17" s="26">
        <v>645.0</v>
      </c>
      <c r="E17" s="31">
        <v>45223.0</v>
      </c>
      <c r="F17" s="28" t="s">
        <v>92</v>
      </c>
      <c r="G17" s="29" t="s">
        <v>93</v>
      </c>
    </row>
    <row r="18">
      <c r="A18" s="25" t="s">
        <v>38</v>
      </c>
      <c r="B18" s="25" t="s">
        <v>94</v>
      </c>
      <c r="C18" s="25" t="s">
        <v>95</v>
      </c>
      <c r="D18" s="26">
        <v>579.5</v>
      </c>
      <c r="E18" s="31">
        <v>45239.0</v>
      </c>
      <c r="F18" s="28" t="s">
        <v>96</v>
      </c>
      <c r="G18" s="29" t="s">
        <v>97</v>
      </c>
    </row>
    <row r="19">
      <c r="A19" s="25" t="s">
        <v>38</v>
      </c>
      <c r="B19" s="25" t="s">
        <v>98</v>
      </c>
      <c r="C19" s="25" t="s">
        <v>99</v>
      </c>
      <c r="D19" s="26">
        <v>601.36</v>
      </c>
      <c r="E19" s="31">
        <v>45243.0</v>
      </c>
      <c r="F19" s="28" t="s">
        <v>100</v>
      </c>
      <c r="G19" s="29" t="s">
        <v>101</v>
      </c>
    </row>
    <row r="20">
      <c r="A20" s="25" t="s">
        <v>38</v>
      </c>
      <c r="B20" s="25" t="s">
        <v>91</v>
      </c>
      <c r="C20" s="25" t="s">
        <v>64</v>
      </c>
      <c r="D20" s="26">
        <v>645.0</v>
      </c>
      <c r="E20" s="31">
        <v>45247.0</v>
      </c>
      <c r="F20" s="28" t="s">
        <v>92</v>
      </c>
      <c r="G20" s="29" t="s">
        <v>93</v>
      </c>
    </row>
    <row r="21">
      <c r="A21" s="20" t="s">
        <v>102</v>
      </c>
      <c r="D21" s="22">
        <f>SUM(D2:D20)</f>
        <v>38475.24</v>
      </c>
      <c r="E21" s="24" t="s">
        <v>103</v>
      </c>
    </row>
    <row r="22">
      <c r="A22" s="25" t="s">
        <v>21</v>
      </c>
      <c r="B22" s="25" t="s">
        <v>104</v>
      </c>
      <c r="C22" s="33" t="s">
        <v>105</v>
      </c>
      <c r="D22" s="26">
        <v>1068.0</v>
      </c>
      <c r="E22" s="31">
        <v>45069.0</v>
      </c>
      <c r="F22" s="28" t="s">
        <v>21</v>
      </c>
      <c r="G22" s="32" t="s">
        <v>106</v>
      </c>
    </row>
    <row r="23">
      <c r="A23" s="25" t="s">
        <v>21</v>
      </c>
      <c r="B23" s="25" t="s">
        <v>107</v>
      </c>
      <c r="C23" s="33" t="s">
        <v>105</v>
      </c>
      <c r="D23" s="26">
        <v>1068.0</v>
      </c>
      <c r="E23" s="31">
        <v>45082.0</v>
      </c>
      <c r="F23" s="28" t="s">
        <v>21</v>
      </c>
      <c r="G23" s="32" t="s">
        <v>106</v>
      </c>
    </row>
    <row r="24">
      <c r="A24" s="25" t="s">
        <v>21</v>
      </c>
      <c r="B24" s="25" t="s">
        <v>108</v>
      </c>
      <c r="C24" s="33" t="s">
        <v>105</v>
      </c>
      <c r="D24" s="26">
        <v>744.0</v>
      </c>
      <c r="E24" s="31">
        <v>45134.0</v>
      </c>
      <c r="F24" s="28" t="s">
        <v>109</v>
      </c>
      <c r="G24" s="32" t="s">
        <v>106</v>
      </c>
    </row>
    <row r="25">
      <c r="A25" s="20" t="s">
        <v>102</v>
      </c>
      <c r="D25" s="22">
        <f>SUM(D22:D24)</f>
        <v>2880</v>
      </c>
      <c r="E25" s="24" t="s">
        <v>103</v>
      </c>
    </row>
    <row r="26">
      <c r="A26" s="20" t="s">
        <v>102</v>
      </c>
      <c r="D26" s="22">
        <f>D21+D25</f>
        <v>41355.24</v>
      </c>
      <c r="E26" s="24" t="s">
        <v>103</v>
      </c>
    </row>
    <row r="27">
      <c r="A27" s="20" t="s">
        <v>110</v>
      </c>
    </row>
  </sheetData>
  <mergeCells count="7">
    <mergeCell ref="A21:C21"/>
    <mergeCell ref="E21:G21"/>
    <mergeCell ref="A25:C25"/>
    <mergeCell ref="E25:G25"/>
    <mergeCell ref="A26:C26"/>
    <mergeCell ref="E26:G26"/>
    <mergeCell ref="A27:G27"/>
  </mergeCells>
  <hyperlinks>
    <hyperlink r:id="rId1" ref="D2"/>
    <hyperlink r:id="rId2" ref="F2"/>
    <hyperlink r:id="rId3" ref="G2"/>
    <hyperlink r:id="rId4" ref="D3"/>
    <hyperlink r:id="rId5" ref="F3"/>
    <hyperlink r:id="rId6" ref="G3"/>
    <hyperlink r:id="rId7" ref="D4"/>
    <hyperlink r:id="rId8" ref="F4"/>
    <hyperlink r:id="rId9" ref="G4"/>
    <hyperlink r:id="rId10" ref="D5"/>
    <hyperlink r:id="rId11" ref="F5"/>
    <hyperlink r:id="rId12" ref="G5"/>
    <hyperlink r:id="rId13" ref="D6"/>
    <hyperlink r:id="rId14" ref="F6"/>
    <hyperlink r:id="rId15" ref="G6"/>
    <hyperlink r:id="rId16" ref="D7"/>
    <hyperlink r:id="rId17" ref="F7"/>
    <hyperlink r:id="rId18" ref="G7"/>
    <hyperlink r:id="rId19" ref="D8"/>
    <hyperlink r:id="rId20" ref="F8"/>
    <hyperlink r:id="rId21" ref="G8"/>
    <hyperlink r:id="rId22" ref="D9"/>
    <hyperlink r:id="rId23" ref="F9"/>
    <hyperlink r:id="rId24" ref="G9"/>
    <hyperlink r:id="rId25" ref="D10"/>
    <hyperlink r:id="rId26" ref="F10"/>
    <hyperlink r:id="rId27" ref="G10"/>
    <hyperlink r:id="rId28" ref="D11"/>
    <hyperlink r:id="rId29" ref="F11"/>
    <hyperlink r:id="rId30" ref="G11"/>
    <hyperlink r:id="rId31" ref="D12"/>
    <hyperlink r:id="rId32" ref="F12"/>
    <hyperlink r:id="rId33" ref="G12"/>
    <hyperlink r:id="rId34" ref="D13"/>
    <hyperlink r:id="rId35" ref="F13"/>
    <hyperlink r:id="rId36" ref="G13"/>
    <hyperlink r:id="rId37" ref="D14"/>
    <hyperlink r:id="rId38" ref="F14"/>
    <hyperlink r:id="rId39" ref="G14"/>
    <hyperlink r:id="rId40" ref="D15"/>
    <hyperlink r:id="rId41" ref="F15"/>
    <hyperlink r:id="rId42" ref="G15"/>
    <hyperlink r:id="rId43" ref="D16"/>
    <hyperlink r:id="rId44" ref="F16"/>
    <hyperlink r:id="rId45" ref="G16"/>
    <hyperlink r:id="rId46" ref="D17"/>
    <hyperlink r:id="rId47" ref="F17"/>
    <hyperlink r:id="rId48" ref="G17"/>
    <hyperlink r:id="rId49" ref="D18"/>
    <hyperlink r:id="rId50" ref="F18"/>
    <hyperlink r:id="rId51" ref="G18"/>
    <hyperlink r:id="rId52" ref="D19"/>
    <hyperlink r:id="rId53" ref="F19"/>
    <hyperlink r:id="rId54" ref="G19"/>
    <hyperlink r:id="rId55" ref="D20"/>
    <hyperlink r:id="rId56" ref="F20"/>
    <hyperlink r:id="rId57" ref="G20"/>
    <hyperlink r:id="rId58" ref="D22"/>
    <hyperlink r:id="rId59" ref="F22"/>
    <hyperlink r:id="rId60" ref="G22"/>
    <hyperlink r:id="rId61" ref="D23"/>
    <hyperlink r:id="rId62" ref="F23"/>
    <hyperlink r:id="rId63" ref="G23"/>
    <hyperlink r:id="rId64" ref="D24"/>
    <hyperlink r:id="rId65" ref="F24"/>
    <hyperlink r:id="rId66" ref="G24"/>
  </hyperlinks>
  <drawing r:id="rId67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8.88"/>
    <col customWidth="1" min="2" max="2" width="83.88"/>
    <col customWidth="1" min="3" max="3" width="37.63"/>
    <col customWidth="1" min="4" max="4" width="12.63"/>
    <col customWidth="1" min="5" max="6" width="11.38"/>
    <col customWidth="1" min="7" max="7" width="53.25"/>
  </cols>
  <sheetData>
    <row r="1">
      <c r="A1" s="20" t="s">
        <v>33</v>
      </c>
      <c r="B1" s="21" t="s">
        <v>10</v>
      </c>
      <c r="C1" s="20" t="s">
        <v>34</v>
      </c>
      <c r="D1" s="22" t="s">
        <v>11</v>
      </c>
      <c r="E1" s="20" t="s">
        <v>35</v>
      </c>
      <c r="F1" s="23" t="s">
        <v>36</v>
      </c>
      <c r="G1" s="24" t="s">
        <v>37</v>
      </c>
    </row>
    <row r="2">
      <c r="A2" s="30" t="s">
        <v>38</v>
      </c>
      <c r="B2" s="30" t="s">
        <v>111</v>
      </c>
      <c r="C2" s="30" t="s">
        <v>112</v>
      </c>
      <c r="D2" s="34">
        <v>754.71</v>
      </c>
      <c r="E2" s="35">
        <v>45057.0</v>
      </c>
      <c r="F2" s="36" t="s">
        <v>113</v>
      </c>
      <c r="G2" s="37" t="s">
        <v>114</v>
      </c>
    </row>
    <row r="3">
      <c r="A3" s="30" t="s">
        <v>38</v>
      </c>
      <c r="B3" s="30" t="s">
        <v>115</v>
      </c>
      <c r="C3" s="30" t="s">
        <v>116</v>
      </c>
      <c r="D3" s="34">
        <v>3980.0</v>
      </c>
      <c r="E3" s="35">
        <v>45079.0</v>
      </c>
      <c r="F3" s="36" t="s">
        <v>117</v>
      </c>
      <c r="G3" s="38" t="s">
        <v>118</v>
      </c>
    </row>
    <row r="4">
      <c r="A4" s="30" t="s">
        <v>38</v>
      </c>
      <c r="B4" s="30" t="s">
        <v>119</v>
      </c>
      <c r="C4" s="30" t="s">
        <v>48</v>
      </c>
      <c r="D4" s="34">
        <v>2502.97</v>
      </c>
      <c r="E4" s="35">
        <v>45092.0</v>
      </c>
      <c r="F4" s="36" t="s">
        <v>120</v>
      </c>
      <c r="G4" s="38" t="s">
        <v>121</v>
      </c>
    </row>
    <row r="5">
      <c r="A5" s="30" t="s">
        <v>38</v>
      </c>
      <c r="B5" s="30" t="s">
        <v>122</v>
      </c>
      <c r="C5" s="30" t="s">
        <v>123</v>
      </c>
      <c r="D5" s="34">
        <v>4151.3</v>
      </c>
      <c r="E5" s="35">
        <v>45111.0</v>
      </c>
      <c r="F5" s="36" t="s">
        <v>124</v>
      </c>
      <c r="G5" s="38" t="s">
        <v>125</v>
      </c>
    </row>
    <row r="6">
      <c r="A6" s="30" t="s">
        <v>38</v>
      </c>
      <c r="B6" s="30" t="s">
        <v>126</v>
      </c>
      <c r="C6" s="30" t="s">
        <v>127</v>
      </c>
      <c r="D6" s="34">
        <v>1290.0</v>
      </c>
      <c r="E6" s="35">
        <v>45112.0</v>
      </c>
      <c r="F6" s="36" t="s">
        <v>128</v>
      </c>
      <c r="G6" s="38" t="s">
        <v>129</v>
      </c>
    </row>
    <row r="7">
      <c r="A7" s="30" t="s">
        <v>38</v>
      </c>
      <c r="B7" s="30" t="s">
        <v>130</v>
      </c>
      <c r="C7" s="30" t="s">
        <v>131</v>
      </c>
      <c r="D7" s="34">
        <v>3137.64</v>
      </c>
      <c r="E7" s="35">
        <v>45121.0</v>
      </c>
      <c r="F7" s="36" t="s">
        <v>132</v>
      </c>
      <c r="G7" s="38" t="s">
        <v>133</v>
      </c>
    </row>
    <row r="8">
      <c r="A8" s="30" t="s">
        <v>38</v>
      </c>
      <c r="B8" s="30" t="s">
        <v>134</v>
      </c>
      <c r="C8" s="30" t="s">
        <v>135</v>
      </c>
      <c r="D8" s="34">
        <v>4175.0</v>
      </c>
      <c r="E8" s="35">
        <v>45139.0</v>
      </c>
      <c r="F8" s="36" t="s">
        <v>136</v>
      </c>
      <c r="G8" s="38" t="s">
        <v>137</v>
      </c>
    </row>
    <row r="9">
      <c r="A9" s="30" t="s">
        <v>38</v>
      </c>
      <c r="B9" s="30" t="s">
        <v>122</v>
      </c>
      <c r="C9" s="30" t="s">
        <v>123</v>
      </c>
      <c r="D9" s="34">
        <v>4151.3</v>
      </c>
      <c r="E9" s="35">
        <v>45145.0</v>
      </c>
      <c r="F9" s="36" t="s">
        <v>124</v>
      </c>
      <c r="G9" s="38" t="s">
        <v>125</v>
      </c>
    </row>
    <row r="10">
      <c r="A10" s="30" t="s">
        <v>38</v>
      </c>
      <c r="B10" s="30" t="s">
        <v>138</v>
      </c>
      <c r="C10" s="30" t="s">
        <v>139</v>
      </c>
      <c r="D10" s="34">
        <v>646.76</v>
      </c>
      <c r="E10" s="35">
        <v>45163.0</v>
      </c>
      <c r="F10" s="36" t="s">
        <v>140</v>
      </c>
      <c r="G10" s="38" t="s">
        <v>141</v>
      </c>
    </row>
    <row r="11">
      <c r="A11" s="30" t="s">
        <v>38</v>
      </c>
      <c r="B11" s="30" t="s">
        <v>142</v>
      </c>
      <c r="C11" s="30" t="s">
        <v>80</v>
      </c>
      <c r="D11" s="34">
        <v>188.02</v>
      </c>
      <c r="E11" s="35">
        <v>45196.0</v>
      </c>
      <c r="F11" s="39" t="s">
        <v>143</v>
      </c>
      <c r="G11" s="38" t="s">
        <v>144</v>
      </c>
    </row>
    <row r="12">
      <c r="A12" s="30" t="s">
        <v>38</v>
      </c>
      <c r="B12" s="30" t="s">
        <v>145</v>
      </c>
      <c r="C12" s="30" t="s">
        <v>146</v>
      </c>
      <c r="D12" s="34">
        <v>251.54</v>
      </c>
      <c r="E12" s="35">
        <v>45198.0</v>
      </c>
      <c r="F12" s="36" t="s">
        <v>147</v>
      </c>
      <c r="G12" s="38" t="s">
        <v>148</v>
      </c>
    </row>
    <row r="13">
      <c r="A13" s="30" t="s">
        <v>38</v>
      </c>
      <c r="B13" s="30" t="s">
        <v>149</v>
      </c>
      <c r="C13" s="30" t="s">
        <v>150</v>
      </c>
      <c r="D13" s="34">
        <v>488.6</v>
      </c>
      <c r="E13" s="35">
        <v>45201.0</v>
      </c>
      <c r="F13" s="36" t="s">
        <v>151</v>
      </c>
      <c r="G13" s="38" t="s">
        <v>152</v>
      </c>
    </row>
    <row r="14">
      <c r="A14" s="30" t="s">
        <v>38</v>
      </c>
      <c r="B14" s="30" t="s">
        <v>153</v>
      </c>
      <c r="C14" s="30" t="s">
        <v>154</v>
      </c>
      <c r="D14" s="34">
        <v>608.85</v>
      </c>
      <c r="E14" s="35">
        <v>45202.0</v>
      </c>
      <c r="F14" s="36" t="s">
        <v>155</v>
      </c>
      <c r="G14" s="38" t="s">
        <v>156</v>
      </c>
    </row>
    <row r="15">
      <c r="A15" s="30" t="s">
        <v>38</v>
      </c>
      <c r="B15" s="30" t="s">
        <v>157</v>
      </c>
      <c r="C15" s="30" t="s">
        <v>158</v>
      </c>
      <c r="D15" s="34">
        <v>948.69</v>
      </c>
      <c r="E15" s="35">
        <v>45203.0</v>
      </c>
      <c r="F15" s="36" t="s">
        <v>159</v>
      </c>
      <c r="G15" s="38" t="s">
        <v>160</v>
      </c>
    </row>
    <row r="16">
      <c r="A16" s="30" t="s">
        <v>38</v>
      </c>
      <c r="B16" s="30" t="s">
        <v>161</v>
      </c>
      <c r="C16" s="30" t="s">
        <v>162</v>
      </c>
      <c r="D16" s="34">
        <v>299.7</v>
      </c>
      <c r="E16" s="35">
        <v>45208.0</v>
      </c>
      <c r="F16" s="36" t="s">
        <v>163</v>
      </c>
      <c r="G16" s="38" t="s">
        <v>164</v>
      </c>
    </row>
    <row r="17">
      <c r="A17" s="30" t="s">
        <v>38</v>
      </c>
      <c r="B17" s="30" t="s">
        <v>165</v>
      </c>
      <c r="C17" s="30" t="s">
        <v>166</v>
      </c>
      <c r="D17" s="34">
        <v>3600.0</v>
      </c>
      <c r="E17" s="35">
        <v>45261.0</v>
      </c>
      <c r="F17" s="36" t="s">
        <v>167</v>
      </c>
      <c r="G17" s="38" t="s">
        <v>168</v>
      </c>
    </row>
    <row r="18">
      <c r="A18" s="30" t="s">
        <v>38</v>
      </c>
      <c r="B18" s="30" t="s">
        <v>138</v>
      </c>
      <c r="C18" s="30" t="s">
        <v>139</v>
      </c>
      <c r="D18" s="34">
        <v>701.73</v>
      </c>
      <c r="E18" s="40">
        <v>45279.0</v>
      </c>
      <c r="F18" s="36" t="s">
        <v>140</v>
      </c>
      <c r="G18" s="38" t="s">
        <v>141</v>
      </c>
    </row>
    <row r="19">
      <c r="A19" s="30" t="s">
        <v>38</v>
      </c>
      <c r="B19" s="30" t="s">
        <v>134</v>
      </c>
      <c r="C19" s="30" t="s">
        <v>135</v>
      </c>
      <c r="D19" s="34">
        <v>4175.0</v>
      </c>
      <c r="E19" s="35">
        <v>45299.0</v>
      </c>
      <c r="F19" s="36" t="s">
        <v>169</v>
      </c>
      <c r="G19" s="38" t="s">
        <v>137</v>
      </c>
    </row>
    <row r="20">
      <c r="A20" s="30" t="s">
        <v>38</v>
      </c>
      <c r="B20" s="30" t="s">
        <v>170</v>
      </c>
      <c r="C20" s="30" t="s">
        <v>162</v>
      </c>
      <c r="D20" s="34">
        <v>1440.0</v>
      </c>
      <c r="E20" s="35">
        <v>45315.0</v>
      </c>
      <c r="F20" s="36" t="s">
        <v>171</v>
      </c>
      <c r="G20" s="38" t="s">
        <v>172</v>
      </c>
    </row>
    <row r="21">
      <c r="A21" s="20" t="s">
        <v>102</v>
      </c>
      <c r="D21" s="22">
        <f>SUM(D2:D20)</f>
        <v>37491.81</v>
      </c>
      <c r="E21" s="24" t="s">
        <v>103</v>
      </c>
    </row>
    <row r="22">
      <c r="A22" s="20" t="s">
        <v>110</v>
      </c>
    </row>
  </sheetData>
  <mergeCells count="3">
    <mergeCell ref="A21:C21"/>
    <mergeCell ref="E21:G21"/>
    <mergeCell ref="A22:G22"/>
  </mergeCells>
  <hyperlinks>
    <hyperlink r:id="rId1" ref="D2"/>
    <hyperlink r:id="rId2" ref="F2"/>
    <hyperlink r:id="rId3" ref="G2"/>
    <hyperlink r:id="rId4" ref="D3"/>
    <hyperlink r:id="rId5" ref="F3"/>
    <hyperlink r:id="rId6" ref="G3"/>
    <hyperlink r:id="rId7" ref="D4"/>
    <hyperlink r:id="rId8" ref="F4"/>
    <hyperlink r:id="rId9" ref="G4"/>
    <hyperlink r:id="rId10" ref="D5"/>
    <hyperlink r:id="rId11" ref="F5"/>
    <hyperlink r:id="rId12" ref="G5"/>
    <hyperlink r:id="rId13" ref="D6"/>
    <hyperlink r:id="rId14" ref="F6"/>
    <hyperlink r:id="rId15" ref="G6"/>
    <hyperlink r:id="rId16" ref="D7"/>
    <hyperlink r:id="rId17" ref="F7"/>
    <hyperlink r:id="rId18" ref="G7"/>
    <hyperlink r:id="rId19" ref="D8"/>
    <hyperlink r:id="rId20" ref="F8"/>
    <hyperlink r:id="rId21" ref="G8"/>
    <hyperlink r:id="rId22" ref="D9"/>
    <hyperlink r:id="rId23" ref="F9"/>
    <hyperlink r:id="rId24" ref="G9"/>
    <hyperlink r:id="rId25" ref="D10"/>
    <hyperlink r:id="rId26" ref="F10"/>
    <hyperlink r:id="rId27" ref="G10"/>
    <hyperlink r:id="rId28" ref="D11"/>
    <hyperlink r:id="rId29" ref="F11"/>
    <hyperlink r:id="rId30" ref="G11"/>
    <hyperlink r:id="rId31" ref="D12"/>
    <hyperlink r:id="rId32" ref="F12"/>
    <hyperlink r:id="rId33" ref="G12"/>
    <hyperlink r:id="rId34" ref="D13"/>
    <hyperlink r:id="rId35" ref="F13"/>
    <hyperlink r:id="rId36" ref="G13"/>
    <hyperlink r:id="rId37" ref="D14"/>
    <hyperlink r:id="rId38" ref="F14"/>
    <hyperlink r:id="rId39" ref="G14"/>
    <hyperlink r:id="rId40" ref="D15"/>
    <hyperlink r:id="rId41" ref="F15"/>
    <hyperlink r:id="rId42" ref="G15"/>
    <hyperlink r:id="rId43" ref="D16"/>
    <hyperlink r:id="rId44" ref="F16"/>
    <hyperlink r:id="rId45" ref="G16"/>
    <hyperlink r:id="rId46" ref="D17"/>
    <hyperlink r:id="rId47" ref="F17"/>
    <hyperlink r:id="rId48" ref="G17"/>
    <hyperlink r:id="rId49" ref="D18"/>
    <hyperlink r:id="rId50" ref="F18"/>
    <hyperlink r:id="rId51" ref="G18"/>
    <hyperlink r:id="rId52" ref="D19"/>
    <hyperlink r:id="rId53" ref="F19"/>
    <hyperlink r:id="rId54" ref="G19"/>
    <hyperlink r:id="rId55" ref="D20"/>
    <hyperlink r:id="rId56" ref="F20"/>
    <hyperlink r:id="rId57" ref="G20"/>
  </hyperlinks>
  <drawing r:id="rId58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8.88"/>
    <col customWidth="1" min="2" max="2" width="83.88"/>
    <col customWidth="1" min="3" max="3" width="37.63"/>
    <col customWidth="1" min="4" max="4" width="12.63"/>
    <col customWidth="1" min="5" max="6" width="11.38"/>
    <col customWidth="1" min="7" max="7" width="53.25"/>
  </cols>
  <sheetData>
    <row r="1">
      <c r="A1" s="20" t="s">
        <v>33</v>
      </c>
      <c r="B1" s="21" t="s">
        <v>10</v>
      </c>
      <c r="C1" s="20" t="s">
        <v>34</v>
      </c>
      <c r="D1" s="22" t="s">
        <v>11</v>
      </c>
      <c r="E1" s="20" t="s">
        <v>35</v>
      </c>
      <c r="F1" s="23" t="s">
        <v>36</v>
      </c>
      <c r="G1" s="24" t="s">
        <v>37</v>
      </c>
    </row>
    <row r="2">
      <c r="A2" s="25" t="s">
        <v>38</v>
      </c>
      <c r="B2" s="25" t="s">
        <v>173</v>
      </c>
      <c r="C2" s="25" t="s">
        <v>174</v>
      </c>
      <c r="D2" s="26">
        <v>5164.38</v>
      </c>
      <c r="E2" s="31">
        <v>45120.0</v>
      </c>
      <c r="F2" s="28" t="s">
        <v>175</v>
      </c>
      <c r="G2" s="41" t="s">
        <v>176</v>
      </c>
    </row>
    <row r="3">
      <c r="A3" s="25" t="s">
        <v>38</v>
      </c>
      <c r="B3" s="25" t="s">
        <v>177</v>
      </c>
      <c r="C3" s="25" t="s">
        <v>80</v>
      </c>
      <c r="D3" s="26">
        <v>584.14</v>
      </c>
      <c r="E3" s="31">
        <v>45120.0</v>
      </c>
      <c r="F3" s="28" t="s">
        <v>178</v>
      </c>
      <c r="G3" s="42" t="s">
        <v>179</v>
      </c>
    </row>
    <row r="4">
      <c r="A4" s="25" t="s">
        <v>38</v>
      </c>
      <c r="B4" s="25" t="s">
        <v>180</v>
      </c>
      <c r="C4" s="25" t="s">
        <v>48</v>
      </c>
      <c r="D4" s="26">
        <v>1469.13</v>
      </c>
      <c r="E4" s="31">
        <v>45120.0</v>
      </c>
      <c r="F4" s="28" t="s">
        <v>181</v>
      </c>
      <c r="G4" s="42" t="s">
        <v>182</v>
      </c>
    </row>
    <row r="5">
      <c r="A5" s="25" t="s">
        <v>38</v>
      </c>
      <c r="B5" s="25" t="s">
        <v>183</v>
      </c>
      <c r="C5" s="25" t="s">
        <v>184</v>
      </c>
      <c r="D5" s="26">
        <v>57.03</v>
      </c>
      <c r="E5" s="31">
        <v>45121.0</v>
      </c>
      <c r="F5" s="28" t="s">
        <v>185</v>
      </c>
      <c r="G5" s="42" t="s">
        <v>186</v>
      </c>
    </row>
    <row r="6">
      <c r="A6" s="25" t="s">
        <v>38</v>
      </c>
      <c r="B6" s="25" t="s">
        <v>187</v>
      </c>
      <c r="C6" s="25" t="s">
        <v>52</v>
      </c>
      <c r="D6" s="26">
        <v>238.08</v>
      </c>
      <c r="E6" s="31">
        <v>45124.0</v>
      </c>
      <c r="F6" s="28" t="s">
        <v>188</v>
      </c>
      <c r="G6" s="42" t="s">
        <v>189</v>
      </c>
    </row>
    <row r="7">
      <c r="A7" s="25" t="s">
        <v>38</v>
      </c>
      <c r="B7" s="25" t="s">
        <v>190</v>
      </c>
      <c r="C7" s="25" t="s">
        <v>191</v>
      </c>
      <c r="D7" s="26">
        <v>2816.66</v>
      </c>
      <c r="E7" s="31">
        <v>45124.0</v>
      </c>
      <c r="F7" s="28" t="s">
        <v>192</v>
      </c>
      <c r="G7" s="42" t="s">
        <v>193</v>
      </c>
    </row>
    <row r="8">
      <c r="A8" s="25" t="s">
        <v>38</v>
      </c>
      <c r="B8" s="25" t="s">
        <v>194</v>
      </c>
      <c r="C8" s="25" t="s">
        <v>195</v>
      </c>
      <c r="D8" s="26">
        <v>675.0</v>
      </c>
      <c r="E8" s="31">
        <v>45124.0</v>
      </c>
      <c r="F8" s="28" t="s">
        <v>196</v>
      </c>
      <c r="G8" s="42" t="s">
        <v>197</v>
      </c>
    </row>
    <row r="9">
      <c r="A9" s="25" t="s">
        <v>38</v>
      </c>
      <c r="B9" s="25" t="s">
        <v>198</v>
      </c>
      <c r="C9" s="25" t="s">
        <v>154</v>
      </c>
      <c r="D9" s="26">
        <v>934.43</v>
      </c>
      <c r="E9" s="31">
        <v>45125.0</v>
      </c>
      <c r="F9" s="28" t="s">
        <v>199</v>
      </c>
      <c r="G9" s="42" t="s">
        <v>200</v>
      </c>
    </row>
    <row r="10">
      <c r="A10" s="25" t="s">
        <v>38</v>
      </c>
      <c r="B10" s="25" t="s">
        <v>201</v>
      </c>
      <c r="C10" s="25" t="s">
        <v>202</v>
      </c>
      <c r="D10" s="26">
        <v>135.02</v>
      </c>
      <c r="E10" s="31">
        <v>45133.0</v>
      </c>
      <c r="F10" s="28" t="s">
        <v>203</v>
      </c>
      <c r="G10" s="42" t="s">
        <v>204</v>
      </c>
    </row>
    <row r="11">
      <c r="F11" s="28" t="s">
        <v>205</v>
      </c>
    </row>
    <row r="12">
      <c r="A12" s="25" t="s">
        <v>38</v>
      </c>
      <c r="B12" s="25" t="s">
        <v>206</v>
      </c>
      <c r="C12" s="25" t="s">
        <v>207</v>
      </c>
      <c r="D12" s="26">
        <v>93.92</v>
      </c>
      <c r="E12" s="43">
        <v>45224.0</v>
      </c>
      <c r="F12" s="28" t="s">
        <v>208</v>
      </c>
      <c r="G12" s="42" t="s">
        <v>209</v>
      </c>
    </row>
    <row r="13">
      <c r="A13" s="25" t="s">
        <v>38</v>
      </c>
      <c r="B13" s="25" t="s">
        <v>210</v>
      </c>
      <c r="C13" s="25" t="s">
        <v>211</v>
      </c>
      <c r="D13" s="26">
        <v>3305.0</v>
      </c>
      <c r="E13" s="43">
        <v>45226.0</v>
      </c>
      <c r="F13" s="28" t="s">
        <v>212</v>
      </c>
      <c r="G13" s="42" t="s">
        <v>213</v>
      </c>
    </row>
    <row r="14" ht="36.0" customHeight="1">
      <c r="A14" s="25" t="s">
        <v>38</v>
      </c>
      <c r="B14" s="25" t="s">
        <v>214</v>
      </c>
      <c r="C14" s="25" t="s">
        <v>215</v>
      </c>
      <c r="D14" s="26">
        <v>7800.0</v>
      </c>
      <c r="E14" s="31">
        <v>45236.0</v>
      </c>
      <c r="F14" s="28" t="s">
        <v>216</v>
      </c>
      <c r="G14" s="42" t="s">
        <v>217</v>
      </c>
    </row>
    <row r="15" ht="44.25" customHeight="1">
      <c r="A15" s="25" t="s">
        <v>38</v>
      </c>
      <c r="C15" s="25" t="s">
        <v>215</v>
      </c>
      <c r="D15" s="26">
        <v>7800.0</v>
      </c>
      <c r="E15" s="43">
        <v>45289.0</v>
      </c>
    </row>
    <row r="16" ht="44.25" customHeight="1">
      <c r="A16" s="25" t="s">
        <v>38</v>
      </c>
      <c r="B16" s="25" t="s">
        <v>218</v>
      </c>
      <c r="C16" s="25" t="s">
        <v>14</v>
      </c>
      <c r="D16" s="44" t="s">
        <v>14</v>
      </c>
      <c r="E16" s="25" t="s">
        <v>14</v>
      </c>
      <c r="F16" s="45" t="s">
        <v>14</v>
      </c>
      <c r="G16" s="25" t="s">
        <v>14</v>
      </c>
    </row>
    <row r="17">
      <c r="A17" s="20" t="s">
        <v>102</v>
      </c>
      <c r="D17" s="22">
        <f>SUM(D2:D16)</f>
        <v>31072.79</v>
      </c>
      <c r="E17" s="24" t="s">
        <v>103</v>
      </c>
    </row>
    <row r="18">
      <c r="A18" s="20" t="s">
        <v>110</v>
      </c>
    </row>
  </sheetData>
  <mergeCells count="12">
    <mergeCell ref="F14:F15"/>
    <mergeCell ref="G14:G15"/>
    <mergeCell ref="A17:C17"/>
    <mergeCell ref="E17:G17"/>
    <mergeCell ref="A18:G18"/>
    <mergeCell ref="A10:A11"/>
    <mergeCell ref="B10:B11"/>
    <mergeCell ref="C10:C11"/>
    <mergeCell ref="D10:D11"/>
    <mergeCell ref="E10:E11"/>
    <mergeCell ref="G10:G11"/>
    <mergeCell ref="B14:B15"/>
  </mergeCells>
  <hyperlinks>
    <hyperlink r:id="rId1" ref="D2"/>
    <hyperlink r:id="rId2" ref="F2"/>
    <hyperlink r:id="rId3" ref="G2"/>
    <hyperlink r:id="rId4" ref="D3"/>
    <hyperlink r:id="rId5" ref="F3"/>
    <hyperlink r:id="rId6" ref="G3"/>
    <hyperlink r:id="rId7" ref="D4"/>
    <hyperlink r:id="rId8" ref="F4"/>
    <hyperlink r:id="rId9" ref="G4"/>
    <hyperlink r:id="rId10" ref="D5"/>
    <hyperlink r:id="rId11" ref="F5"/>
    <hyperlink r:id="rId12" ref="G5"/>
    <hyperlink r:id="rId13" ref="D6"/>
    <hyperlink r:id="rId14" ref="F6"/>
    <hyperlink r:id="rId15" ref="G6"/>
    <hyperlink r:id="rId16" ref="D7"/>
    <hyperlink r:id="rId17" ref="F7"/>
    <hyperlink r:id="rId18" ref="G7"/>
    <hyperlink r:id="rId19" ref="D8"/>
    <hyperlink r:id="rId20" ref="F8"/>
    <hyperlink r:id="rId21" ref="G8"/>
    <hyperlink r:id="rId22" ref="D9"/>
    <hyperlink r:id="rId23" ref="F9"/>
    <hyperlink r:id="rId24" ref="G9"/>
    <hyperlink r:id="rId25" ref="D10"/>
    <hyperlink r:id="rId26" ref="F10"/>
    <hyperlink r:id="rId27" ref="G10"/>
    <hyperlink r:id="rId28" ref="F11"/>
    <hyperlink r:id="rId29" ref="D12"/>
    <hyperlink r:id="rId30" ref="F12"/>
    <hyperlink r:id="rId31" ref="G12"/>
    <hyperlink r:id="rId32" ref="D13"/>
    <hyperlink r:id="rId33" ref="F13"/>
    <hyperlink r:id="rId34" ref="G13"/>
    <hyperlink r:id="rId35" ref="D14"/>
    <hyperlink r:id="rId36" ref="F14"/>
    <hyperlink r:id="rId37" ref="G14"/>
    <hyperlink r:id="rId38" ref="D15"/>
  </hyperlinks>
  <drawing r:id="rId39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8.88"/>
    <col customWidth="1" min="2" max="2" width="83.88"/>
    <col customWidth="1" min="3" max="3" width="37.63"/>
    <col customWidth="1" min="4" max="4" width="12.63"/>
    <col customWidth="1" min="5" max="6" width="11.38"/>
    <col customWidth="1" min="7" max="7" width="53.25"/>
  </cols>
  <sheetData>
    <row r="1">
      <c r="A1" s="20" t="s">
        <v>33</v>
      </c>
      <c r="B1" s="21" t="s">
        <v>10</v>
      </c>
      <c r="C1" s="20" t="s">
        <v>34</v>
      </c>
      <c r="D1" s="22" t="s">
        <v>11</v>
      </c>
      <c r="E1" s="20" t="s">
        <v>35</v>
      </c>
      <c r="F1" s="23" t="s">
        <v>36</v>
      </c>
      <c r="G1" s="24" t="s">
        <v>37</v>
      </c>
    </row>
    <row r="2">
      <c r="A2" s="30" t="s">
        <v>38</v>
      </c>
      <c r="B2" s="30" t="s">
        <v>219</v>
      </c>
      <c r="C2" s="30" t="s">
        <v>220</v>
      </c>
      <c r="D2" s="34">
        <v>2905.95</v>
      </c>
      <c r="E2" s="35">
        <v>45077.0</v>
      </c>
      <c r="F2" s="36" t="s">
        <v>221</v>
      </c>
      <c r="G2" s="38" t="s">
        <v>222</v>
      </c>
    </row>
    <row r="3">
      <c r="A3" s="30" t="s">
        <v>38</v>
      </c>
      <c r="B3" s="30" t="s">
        <v>223</v>
      </c>
      <c r="C3" s="30" t="s">
        <v>224</v>
      </c>
      <c r="D3" s="34">
        <v>962.7</v>
      </c>
      <c r="E3" s="35">
        <v>45078.0</v>
      </c>
      <c r="F3" s="36" t="s">
        <v>225</v>
      </c>
      <c r="G3" s="38" t="s">
        <v>226</v>
      </c>
    </row>
    <row r="4">
      <c r="A4" s="30" t="s">
        <v>38</v>
      </c>
      <c r="B4" s="30" t="s">
        <v>227</v>
      </c>
      <c r="C4" s="30" t="s">
        <v>228</v>
      </c>
      <c r="D4" s="34">
        <v>1221.4</v>
      </c>
      <c r="E4" s="35">
        <v>45082.0</v>
      </c>
      <c r="F4" s="46" t="s">
        <v>14</v>
      </c>
      <c r="G4" s="47" t="s">
        <v>229</v>
      </c>
    </row>
    <row r="5">
      <c r="A5" s="30" t="s">
        <v>38</v>
      </c>
      <c r="B5" s="30" t="s">
        <v>227</v>
      </c>
      <c r="C5" s="30" t="s">
        <v>228</v>
      </c>
      <c r="D5" s="48">
        <v>-1221.4</v>
      </c>
      <c r="E5" s="35">
        <v>45082.0</v>
      </c>
      <c r="F5" s="46" t="s">
        <v>14</v>
      </c>
      <c r="G5" s="47" t="s">
        <v>229</v>
      </c>
    </row>
    <row r="6">
      <c r="A6" s="30" t="s">
        <v>38</v>
      </c>
      <c r="B6" s="30" t="s">
        <v>230</v>
      </c>
      <c r="C6" s="30" t="s">
        <v>231</v>
      </c>
      <c r="D6" s="34">
        <v>133.6</v>
      </c>
      <c r="E6" s="35">
        <v>45083.0</v>
      </c>
      <c r="F6" s="36" t="s">
        <v>232</v>
      </c>
      <c r="G6" s="38" t="s">
        <v>233</v>
      </c>
    </row>
    <row r="7">
      <c r="A7" s="30" t="s">
        <v>38</v>
      </c>
      <c r="B7" s="30" t="s">
        <v>234</v>
      </c>
      <c r="C7" s="30" t="s">
        <v>235</v>
      </c>
      <c r="D7" s="34">
        <v>967.86</v>
      </c>
      <c r="E7" s="35">
        <v>45096.0</v>
      </c>
      <c r="F7" s="36" t="s">
        <v>236</v>
      </c>
      <c r="G7" s="38" t="s">
        <v>237</v>
      </c>
    </row>
    <row r="8">
      <c r="A8" s="30" t="s">
        <v>38</v>
      </c>
      <c r="C8" s="30" t="s">
        <v>235</v>
      </c>
      <c r="D8" s="34">
        <v>967.86</v>
      </c>
      <c r="E8" s="35">
        <v>45096.0</v>
      </c>
    </row>
    <row r="9">
      <c r="A9" s="30" t="s">
        <v>38</v>
      </c>
      <c r="C9" s="30" t="s">
        <v>235</v>
      </c>
      <c r="D9" s="34">
        <v>967.86</v>
      </c>
      <c r="E9" s="35">
        <v>45096.0</v>
      </c>
    </row>
    <row r="10">
      <c r="A10" s="30" t="s">
        <v>38</v>
      </c>
      <c r="C10" s="30" t="s">
        <v>235</v>
      </c>
      <c r="D10" s="34">
        <v>967.84</v>
      </c>
      <c r="E10" s="35">
        <v>45096.0</v>
      </c>
    </row>
    <row r="11">
      <c r="A11" s="30" t="s">
        <v>38</v>
      </c>
      <c r="B11" s="30" t="s">
        <v>238</v>
      </c>
      <c r="C11" s="30" t="s">
        <v>239</v>
      </c>
      <c r="D11" s="34">
        <v>755.32</v>
      </c>
      <c r="E11" s="35">
        <v>45111.0</v>
      </c>
      <c r="F11" s="36" t="s">
        <v>240</v>
      </c>
      <c r="G11" s="38" t="s">
        <v>241</v>
      </c>
    </row>
    <row r="12">
      <c r="A12" s="30" t="s">
        <v>38</v>
      </c>
      <c r="B12" s="30" t="s">
        <v>242</v>
      </c>
      <c r="C12" s="30" t="s">
        <v>243</v>
      </c>
      <c r="D12" s="34">
        <v>1804.56</v>
      </c>
      <c r="E12" s="35">
        <v>45159.0</v>
      </c>
      <c r="F12" s="36" t="s">
        <v>244</v>
      </c>
      <c r="G12" s="38" t="s">
        <v>245</v>
      </c>
    </row>
    <row r="13">
      <c r="A13" s="30" t="s">
        <v>38</v>
      </c>
      <c r="B13" s="30" t="s">
        <v>246</v>
      </c>
      <c r="C13" s="30" t="s">
        <v>247</v>
      </c>
      <c r="D13" s="34">
        <v>802.4</v>
      </c>
      <c r="E13" s="35">
        <v>45160.0</v>
      </c>
      <c r="F13" s="36" t="s">
        <v>248</v>
      </c>
      <c r="G13" s="38" t="s">
        <v>249</v>
      </c>
    </row>
    <row r="14">
      <c r="A14" s="30" t="s">
        <v>38</v>
      </c>
      <c r="B14" s="30" t="s">
        <v>250</v>
      </c>
      <c r="C14" s="30" t="s">
        <v>80</v>
      </c>
      <c r="D14" s="34">
        <v>224.14</v>
      </c>
      <c r="E14" s="35">
        <v>45197.0</v>
      </c>
      <c r="F14" s="36" t="s">
        <v>251</v>
      </c>
      <c r="G14" s="38" t="s">
        <v>252</v>
      </c>
    </row>
    <row r="15">
      <c r="A15" s="30" t="s">
        <v>38</v>
      </c>
      <c r="B15" s="30" t="s">
        <v>253</v>
      </c>
      <c r="C15" s="30" t="s">
        <v>254</v>
      </c>
      <c r="D15" s="34">
        <v>3745.0</v>
      </c>
      <c r="E15" s="40">
        <v>45246.0</v>
      </c>
      <c r="F15" s="36" t="s">
        <v>255</v>
      </c>
      <c r="G15" s="38" t="s">
        <v>256</v>
      </c>
    </row>
    <row r="16">
      <c r="A16" s="30" t="s">
        <v>38</v>
      </c>
      <c r="B16" s="30" t="s">
        <v>253</v>
      </c>
      <c r="C16" s="30" t="s">
        <v>76</v>
      </c>
      <c r="D16" s="34">
        <v>8300.0</v>
      </c>
      <c r="E16" s="35">
        <v>45337.0</v>
      </c>
      <c r="F16" s="36" t="s">
        <v>257</v>
      </c>
      <c r="G16" s="38" t="s">
        <v>258</v>
      </c>
    </row>
    <row r="17">
      <c r="A17" s="30" t="s">
        <v>38</v>
      </c>
      <c r="B17" s="30" t="s">
        <v>259</v>
      </c>
      <c r="C17" s="30" t="s">
        <v>260</v>
      </c>
      <c r="D17" s="34">
        <v>8943.0</v>
      </c>
      <c r="E17" s="35">
        <v>45341.0</v>
      </c>
      <c r="F17" s="36" t="s">
        <v>261</v>
      </c>
      <c r="G17" s="38" t="s">
        <v>262</v>
      </c>
    </row>
    <row r="18">
      <c r="A18" s="30" t="s">
        <v>38</v>
      </c>
      <c r="B18" s="30" t="s">
        <v>263</v>
      </c>
      <c r="C18" s="30" t="s">
        <v>264</v>
      </c>
      <c r="D18" s="34">
        <v>2957.0</v>
      </c>
      <c r="E18" s="35">
        <v>45349.0</v>
      </c>
      <c r="F18" s="36" t="s">
        <v>265</v>
      </c>
      <c r="G18" s="38" t="s">
        <v>266</v>
      </c>
    </row>
    <row r="19">
      <c r="A19" s="30" t="s">
        <v>38</v>
      </c>
      <c r="B19" s="30" t="s">
        <v>267</v>
      </c>
      <c r="C19" s="30" t="s">
        <v>268</v>
      </c>
      <c r="D19" s="34">
        <v>2580.0</v>
      </c>
      <c r="E19" s="35">
        <v>45350.0</v>
      </c>
      <c r="F19" s="36" t="s">
        <v>269</v>
      </c>
      <c r="G19" s="38" t="s">
        <v>270</v>
      </c>
    </row>
    <row r="20">
      <c r="A20" s="20" t="s">
        <v>102</v>
      </c>
      <c r="D20" s="22">
        <f>SUM(D2:D19)</f>
        <v>37985.09</v>
      </c>
      <c r="E20" s="24" t="s">
        <v>103</v>
      </c>
    </row>
    <row r="21">
      <c r="A21" s="30" t="s">
        <v>21</v>
      </c>
      <c r="B21" s="30" t="s">
        <v>271</v>
      </c>
      <c r="C21" s="30" t="s">
        <v>272</v>
      </c>
      <c r="D21" s="34">
        <v>4176.35</v>
      </c>
      <c r="E21" s="40">
        <v>45210.0</v>
      </c>
      <c r="F21" s="36" t="s">
        <v>21</v>
      </c>
      <c r="G21" s="38" t="s">
        <v>273</v>
      </c>
    </row>
    <row r="22">
      <c r="A22" s="30" t="s">
        <v>21</v>
      </c>
      <c r="B22" s="30" t="s">
        <v>271</v>
      </c>
      <c r="C22" s="30" t="s">
        <v>272</v>
      </c>
      <c r="D22" s="34">
        <v>257.48</v>
      </c>
      <c r="E22" s="40">
        <v>45218.0</v>
      </c>
      <c r="F22" s="36" t="s">
        <v>21</v>
      </c>
      <c r="G22" s="38" t="s">
        <v>273</v>
      </c>
    </row>
    <row r="23">
      <c r="A23" s="30" t="s">
        <v>109</v>
      </c>
      <c r="B23" s="30" t="s">
        <v>271</v>
      </c>
      <c r="C23" s="30" t="s">
        <v>274</v>
      </c>
      <c r="D23" s="34">
        <v>2166.17</v>
      </c>
      <c r="E23" s="49">
        <v>45246.0</v>
      </c>
      <c r="F23" s="36" t="s">
        <v>109</v>
      </c>
      <c r="G23" s="38" t="s">
        <v>273</v>
      </c>
    </row>
    <row r="24">
      <c r="A24" s="20" t="s">
        <v>102</v>
      </c>
      <c r="D24" s="22">
        <f>SUM(D21:D23)</f>
        <v>6600</v>
      </c>
      <c r="E24" s="24" t="s">
        <v>103</v>
      </c>
    </row>
    <row r="25">
      <c r="A25" s="20" t="s">
        <v>102</v>
      </c>
      <c r="D25" s="22">
        <f>D24+D20</f>
        <v>44585.09</v>
      </c>
      <c r="E25" s="24" t="s">
        <v>103</v>
      </c>
    </row>
    <row r="26">
      <c r="A26" s="20" t="s">
        <v>110</v>
      </c>
    </row>
  </sheetData>
  <mergeCells count="10">
    <mergeCell ref="E24:G24"/>
    <mergeCell ref="E25:G25"/>
    <mergeCell ref="B7:B10"/>
    <mergeCell ref="F7:F10"/>
    <mergeCell ref="G7:G10"/>
    <mergeCell ref="A20:C20"/>
    <mergeCell ref="E20:G20"/>
    <mergeCell ref="A24:C24"/>
    <mergeCell ref="A25:C25"/>
    <mergeCell ref="A26:G26"/>
  </mergeCells>
  <hyperlinks>
    <hyperlink r:id="rId1" ref="D2"/>
    <hyperlink r:id="rId2" ref="F2"/>
    <hyperlink r:id="rId3" ref="G2"/>
    <hyperlink r:id="rId4" ref="D3"/>
    <hyperlink r:id="rId5" ref="F3"/>
    <hyperlink r:id="rId6" ref="G3"/>
    <hyperlink r:id="rId7" ref="D4"/>
    <hyperlink r:id="rId8" ref="G4"/>
    <hyperlink r:id="rId9" ref="D5"/>
    <hyperlink r:id="rId10" ref="G5"/>
    <hyperlink r:id="rId11" ref="D6"/>
    <hyperlink r:id="rId12" ref="F6"/>
    <hyperlink r:id="rId13" ref="G6"/>
    <hyperlink r:id="rId14" ref="D7"/>
    <hyperlink r:id="rId15" ref="F7"/>
    <hyperlink r:id="rId16" ref="G7"/>
    <hyperlink r:id="rId17" ref="D8"/>
    <hyperlink r:id="rId18" ref="D9"/>
    <hyperlink r:id="rId19" ref="D10"/>
    <hyperlink r:id="rId20" ref="D11"/>
    <hyperlink r:id="rId21" ref="F11"/>
    <hyperlink r:id="rId22" ref="G11"/>
    <hyperlink r:id="rId23" ref="D12"/>
    <hyperlink r:id="rId24" ref="F12"/>
    <hyperlink r:id="rId25" ref="G12"/>
    <hyperlink r:id="rId26" ref="D13"/>
    <hyperlink r:id="rId27" ref="F13"/>
    <hyperlink r:id="rId28" ref="G13"/>
    <hyperlink r:id="rId29" ref="D14"/>
    <hyperlink r:id="rId30" ref="F14"/>
    <hyperlink r:id="rId31" ref="G14"/>
    <hyperlink r:id="rId32" ref="D15"/>
    <hyperlink r:id="rId33" ref="F15"/>
    <hyperlink r:id="rId34" ref="G15"/>
    <hyperlink r:id="rId35" ref="D16"/>
    <hyperlink r:id="rId36" ref="F16"/>
    <hyperlink r:id="rId37" ref="G16"/>
    <hyperlink r:id="rId38" ref="D17"/>
    <hyperlink r:id="rId39" ref="F17"/>
    <hyperlink r:id="rId40" ref="G17"/>
    <hyperlink r:id="rId41" ref="D18"/>
    <hyperlink r:id="rId42" ref="F18"/>
    <hyperlink r:id="rId43" ref="G18"/>
    <hyperlink r:id="rId44" ref="D19"/>
    <hyperlink r:id="rId45" ref="F19"/>
    <hyperlink r:id="rId46" ref="G19"/>
    <hyperlink r:id="rId47" ref="D21"/>
    <hyperlink r:id="rId48" ref="F21"/>
    <hyperlink r:id="rId49" ref="G21"/>
    <hyperlink r:id="rId50" ref="D22"/>
    <hyperlink r:id="rId51" ref="F22"/>
    <hyperlink r:id="rId52" ref="G22"/>
    <hyperlink r:id="rId53" ref="D23"/>
    <hyperlink r:id="rId54" ref="F23"/>
    <hyperlink r:id="rId55" ref="G23"/>
  </hyperlinks>
  <drawing r:id="rId56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8.88"/>
    <col customWidth="1" min="2" max="2" width="83.88"/>
    <col customWidth="1" min="3" max="3" width="37.63"/>
    <col customWidth="1" min="4" max="4" width="12.63"/>
    <col customWidth="1" min="5" max="6" width="11.38"/>
    <col customWidth="1" min="7" max="7" width="53.25"/>
  </cols>
  <sheetData>
    <row r="1">
      <c r="A1" s="20" t="s">
        <v>33</v>
      </c>
      <c r="B1" s="21" t="s">
        <v>10</v>
      </c>
      <c r="C1" s="20" t="s">
        <v>34</v>
      </c>
      <c r="D1" s="22" t="s">
        <v>11</v>
      </c>
      <c r="E1" s="20" t="s">
        <v>35</v>
      </c>
      <c r="F1" s="23" t="s">
        <v>36</v>
      </c>
      <c r="G1" s="24" t="s">
        <v>37</v>
      </c>
    </row>
    <row r="2">
      <c r="A2" s="30" t="s">
        <v>38</v>
      </c>
      <c r="B2" s="30" t="s">
        <v>275</v>
      </c>
      <c r="C2" s="30" t="s">
        <v>52</v>
      </c>
      <c r="D2" s="34">
        <v>504.55</v>
      </c>
      <c r="E2" s="35">
        <v>45124.0</v>
      </c>
      <c r="F2" s="36" t="s">
        <v>276</v>
      </c>
      <c r="G2" s="47" t="s">
        <v>277</v>
      </c>
    </row>
    <row r="3">
      <c r="A3" s="30" t="s">
        <v>38</v>
      </c>
      <c r="B3" s="30" t="s">
        <v>278</v>
      </c>
      <c r="C3" s="30" t="s">
        <v>279</v>
      </c>
      <c r="D3" s="34">
        <v>992.0</v>
      </c>
      <c r="E3" s="35">
        <v>45132.0</v>
      </c>
      <c r="F3" s="36" t="s">
        <v>280</v>
      </c>
      <c r="G3" s="38" t="s">
        <v>281</v>
      </c>
    </row>
    <row r="4">
      <c r="A4" s="30" t="s">
        <v>38</v>
      </c>
      <c r="B4" s="30" t="s">
        <v>282</v>
      </c>
      <c r="C4" s="30" t="s">
        <v>283</v>
      </c>
      <c r="D4" s="34">
        <v>3300.0</v>
      </c>
      <c r="E4" s="35">
        <v>45152.0</v>
      </c>
      <c r="F4" s="36" t="s">
        <v>284</v>
      </c>
      <c r="G4" s="38" t="s">
        <v>285</v>
      </c>
    </row>
    <row r="5">
      <c r="A5" s="30" t="s">
        <v>38</v>
      </c>
      <c r="B5" s="30" t="s">
        <v>286</v>
      </c>
      <c r="C5" s="30" t="s">
        <v>287</v>
      </c>
      <c r="D5" s="34">
        <v>1560.0</v>
      </c>
      <c r="E5" s="35">
        <v>45169.0</v>
      </c>
      <c r="F5" s="36" t="s">
        <v>288</v>
      </c>
      <c r="G5" s="38" t="s">
        <v>289</v>
      </c>
    </row>
    <row r="6">
      <c r="A6" s="30" t="s">
        <v>38</v>
      </c>
      <c r="B6" s="30" t="s">
        <v>282</v>
      </c>
      <c r="C6" s="30" t="s">
        <v>283</v>
      </c>
      <c r="D6" s="34">
        <v>4500.0</v>
      </c>
      <c r="E6" s="35">
        <v>45169.0</v>
      </c>
      <c r="F6" s="36" t="s">
        <v>290</v>
      </c>
      <c r="G6" s="38" t="s">
        <v>285</v>
      </c>
    </row>
    <row r="7">
      <c r="A7" s="30" t="s">
        <v>38</v>
      </c>
      <c r="B7" s="30" t="s">
        <v>291</v>
      </c>
      <c r="C7" s="30" t="s">
        <v>292</v>
      </c>
      <c r="D7" s="34">
        <v>163.0</v>
      </c>
      <c r="E7" s="35">
        <v>45174.0</v>
      </c>
      <c r="F7" s="36" t="s">
        <v>293</v>
      </c>
      <c r="G7" s="38" t="s">
        <v>294</v>
      </c>
    </row>
    <row r="8">
      <c r="A8" s="30" t="s">
        <v>38</v>
      </c>
      <c r="B8" s="30" t="s">
        <v>295</v>
      </c>
      <c r="C8" s="30" t="s">
        <v>287</v>
      </c>
      <c r="D8" s="34">
        <v>1560.0</v>
      </c>
      <c r="E8" s="35">
        <v>45181.0</v>
      </c>
      <c r="F8" s="36" t="s">
        <v>171</v>
      </c>
      <c r="G8" s="38" t="s">
        <v>289</v>
      </c>
    </row>
    <row r="9">
      <c r="A9" s="30" t="s">
        <v>38</v>
      </c>
      <c r="B9" s="30" t="s">
        <v>296</v>
      </c>
      <c r="C9" s="30" t="s">
        <v>139</v>
      </c>
      <c r="D9" s="34">
        <v>1687.52</v>
      </c>
      <c r="E9" s="35">
        <v>45183.0</v>
      </c>
      <c r="F9" s="36" t="s">
        <v>297</v>
      </c>
      <c r="G9" s="38" t="s">
        <v>298</v>
      </c>
    </row>
    <row r="10">
      <c r="A10" s="30" t="s">
        <v>38</v>
      </c>
      <c r="B10" s="30" t="s">
        <v>299</v>
      </c>
      <c r="C10" s="30" t="s">
        <v>300</v>
      </c>
      <c r="D10" s="34">
        <v>1122.43</v>
      </c>
      <c r="E10" s="35">
        <v>45183.0</v>
      </c>
      <c r="F10" s="36" t="s">
        <v>301</v>
      </c>
      <c r="G10" s="38" t="s">
        <v>302</v>
      </c>
    </row>
    <row r="11">
      <c r="A11" s="30" t="s">
        <v>38</v>
      </c>
      <c r="B11" s="30" t="s">
        <v>303</v>
      </c>
      <c r="C11" s="30" t="s">
        <v>304</v>
      </c>
      <c r="D11" s="34">
        <v>522.02</v>
      </c>
      <c r="E11" s="35">
        <v>45184.0</v>
      </c>
      <c r="F11" s="36" t="s">
        <v>305</v>
      </c>
      <c r="G11" s="38" t="s">
        <v>306</v>
      </c>
    </row>
    <row r="12">
      <c r="A12" s="30" t="s">
        <v>38</v>
      </c>
      <c r="B12" s="30" t="s">
        <v>307</v>
      </c>
      <c r="C12" s="30" t="s">
        <v>14</v>
      </c>
      <c r="D12" s="34">
        <v>594.83</v>
      </c>
      <c r="E12" s="35">
        <v>45188.0</v>
      </c>
      <c r="F12" s="46" t="s">
        <v>308</v>
      </c>
      <c r="G12" s="38" t="s">
        <v>309</v>
      </c>
    </row>
    <row r="13">
      <c r="D13" s="34">
        <v>-594.83</v>
      </c>
      <c r="E13" s="35">
        <v>45238.0</v>
      </c>
      <c r="F13" s="46" t="s">
        <v>310</v>
      </c>
    </row>
    <row r="14">
      <c r="A14" s="30" t="s">
        <v>38</v>
      </c>
      <c r="B14" s="30" t="s">
        <v>311</v>
      </c>
      <c r="C14" s="30" t="s">
        <v>312</v>
      </c>
      <c r="D14" s="34">
        <v>709.45</v>
      </c>
      <c r="E14" s="35">
        <v>45188.0</v>
      </c>
      <c r="F14" s="36" t="s">
        <v>313</v>
      </c>
      <c r="G14" s="38" t="s">
        <v>314</v>
      </c>
    </row>
    <row r="15">
      <c r="A15" s="30" t="s">
        <v>38</v>
      </c>
      <c r="B15" s="30" t="s">
        <v>315</v>
      </c>
      <c r="C15" s="30" t="s">
        <v>316</v>
      </c>
      <c r="D15" s="34">
        <v>38.9</v>
      </c>
      <c r="E15" s="35">
        <v>45189.0</v>
      </c>
      <c r="F15" s="36" t="s">
        <v>317</v>
      </c>
      <c r="G15" s="38" t="s">
        <v>318</v>
      </c>
    </row>
    <row r="16">
      <c r="A16" s="30" t="s">
        <v>38</v>
      </c>
      <c r="B16" s="30" t="s">
        <v>319</v>
      </c>
      <c r="C16" s="30" t="s">
        <v>80</v>
      </c>
      <c r="D16" s="34">
        <v>213.8</v>
      </c>
      <c r="E16" s="35">
        <v>45189.0</v>
      </c>
      <c r="F16" s="36" t="s">
        <v>320</v>
      </c>
      <c r="G16" s="38" t="s">
        <v>321</v>
      </c>
    </row>
    <row r="17">
      <c r="A17" s="30" t="s">
        <v>38</v>
      </c>
      <c r="B17" s="30" t="s">
        <v>322</v>
      </c>
      <c r="C17" s="30" t="s">
        <v>316</v>
      </c>
      <c r="D17" s="34">
        <v>95.86</v>
      </c>
      <c r="E17" s="35">
        <v>45190.0</v>
      </c>
      <c r="F17" s="36" t="s">
        <v>323</v>
      </c>
      <c r="G17" s="38" t="s">
        <v>324</v>
      </c>
    </row>
    <row r="18">
      <c r="A18" s="30" t="s">
        <v>38</v>
      </c>
      <c r="B18" s="30" t="s">
        <v>325</v>
      </c>
      <c r="C18" s="30" t="s">
        <v>326</v>
      </c>
      <c r="D18" s="34">
        <v>315.85</v>
      </c>
      <c r="E18" s="35">
        <v>45191.0</v>
      </c>
      <c r="F18" s="36" t="s">
        <v>327</v>
      </c>
      <c r="G18" s="38" t="s">
        <v>328</v>
      </c>
    </row>
    <row r="19">
      <c r="A19" s="30" t="s">
        <v>38</v>
      </c>
      <c r="B19" s="30" t="s">
        <v>329</v>
      </c>
      <c r="C19" s="30" t="s">
        <v>330</v>
      </c>
      <c r="D19" s="34">
        <v>4200.0</v>
      </c>
      <c r="E19" s="35">
        <v>45195.0</v>
      </c>
      <c r="F19" s="36" t="s">
        <v>331</v>
      </c>
      <c r="G19" s="38" t="s">
        <v>332</v>
      </c>
    </row>
    <row r="20">
      <c r="A20" s="30" t="s">
        <v>38</v>
      </c>
      <c r="B20" s="30" t="s">
        <v>333</v>
      </c>
      <c r="C20" s="30" t="s">
        <v>60</v>
      </c>
      <c r="D20" s="34">
        <v>762.7</v>
      </c>
      <c r="E20" s="35">
        <v>45196.0</v>
      </c>
      <c r="F20" s="36" t="s">
        <v>334</v>
      </c>
      <c r="G20" s="38" t="s">
        <v>335</v>
      </c>
    </row>
    <row r="21">
      <c r="A21" s="30" t="s">
        <v>38</v>
      </c>
      <c r="B21" s="30" t="s">
        <v>311</v>
      </c>
      <c r="C21" s="30" t="s">
        <v>312</v>
      </c>
      <c r="D21" s="34">
        <v>853.41</v>
      </c>
      <c r="E21" s="35">
        <v>45203.0</v>
      </c>
      <c r="F21" s="36" t="s">
        <v>313</v>
      </c>
      <c r="G21" s="38" t="s">
        <v>314</v>
      </c>
    </row>
    <row r="22">
      <c r="A22" s="30" t="s">
        <v>38</v>
      </c>
      <c r="B22" s="30" t="s">
        <v>336</v>
      </c>
      <c r="C22" s="30" t="s">
        <v>139</v>
      </c>
      <c r="D22" s="34">
        <v>1687.52</v>
      </c>
      <c r="E22" s="40">
        <v>45209.0</v>
      </c>
      <c r="F22" s="36" t="s">
        <v>297</v>
      </c>
      <c r="G22" s="38" t="s">
        <v>298</v>
      </c>
    </row>
    <row r="23">
      <c r="A23" s="30" t="s">
        <v>38</v>
      </c>
      <c r="B23" s="37" t="s">
        <v>337</v>
      </c>
      <c r="C23" s="30" t="s">
        <v>338</v>
      </c>
      <c r="D23" s="34">
        <v>1541.95</v>
      </c>
      <c r="E23" s="40">
        <v>45216.0</v>
      </c>
      <c r="F23" s="36" t="s">
        <v>339</v>
      </c>
      <c r="G23" s="38" t="s">
        <v>340</v>
      </c>
    </row>
    <row r="24">
      <c r="A24" s="30" t="s">
        <v>38</v>
      </c>
      <c r="B24" s="30" t="s">
        <v>341</v>
      </c>
      <c r="C24" s="30" t="s">
        <v>211</v>
      </c>
      <c r="D24" s="34">
        <v>1180.0</v>
      </c>
      <c r="E24" s="40">
        <v>45226.0</v>
      </c>
      <c r="F24" s="36" t="s">
        <v>342</v>
      </c>
      <c r="G24" s="38" t="s">
        <v>343</v>
      </c>
    </row>
    <row r="25">
      <c r="A25" s="30" t="s">
        <v>38</v>
      </c>
      <c r="B25" s="30" t="s">
        <v>344</v>
      </c>
      <c r="C25" s="30" t="s">
        <v>316</v>
      </c>
      <c r="D25" s="34">
        <v>195.0</v>
      </c>
      <c r="E25" s="35">
        <v>45237.0</v>
      </c>
      <c r="F25" s="36" t="s">
        <v>345</v>
      </c>
      <c r="G25" s="38" t="s">
        <v>346</v>
      </c>
    </row>
    <row r="26">
      <c r="A26" s="30" t="s">
        <v>38</v>
      </c>
      <c r="B26" s="30" t="s">
        <v>329</v>
      </c>
      <c r="C26" s="30" t="s">
        <v>347</v>
      </c>
      <c r="D26" s="34">
        <v>4200.0</v>
      </c>
      <c r="E26" s="40">
        <v>45240.0</v>
      </c>
      <c r="F26" s="36" t="s">
        <v>331</v>
      </c>
      <c r="G26" s="38" t="s">
        <v>332</v>
      </c>
    </row>
    <row r="27">
      <c r="A27" s="20" t="s">
        <v>102</v>
      </c>
      <c r="D27" s="22">
        <f>SUM(D2:D26)</f>
        <v>31905.96</v>
      </c>
      <c r="E27" s="24" t="s">
        <v>103</v>
      </c>
    </row>
    <row r="28">
      <c r="A28" s="20" t="s">
        <v>110</v>
      </c>
    </row>
  </sheetData>
  <mergeCells count="7">
    <mergeCell ref="A12:A13"/>
    <mergeCell ref="B12:B13"/>
    <mergeCell ref="C12:C13"/>
    <mergeCell ref="G12:G13"/>
    <mergeCell ref="A27:C27"/>
    <mergeCell ref="E27:G27"/>
    <mergeCell ref="A28:G28"/>
  </mergeCells>
  <hyperlinks>
    <hyperlink r:id="rId1" ref="D2"/>
    <hyperlink r:id="rId2" ref="F2"/>
    <hyperlink r:id="rId3" ref="G2"/>
    <hyperlink r:id="rId4" ref="D3"/>
    <hyperlink r:id="rId5" ref="F3"/>
    <hyperlink r:id="rId6" ref="G3"/>
    <hyperlink r:id="rId7" ref="D4"/>
    <hyperlink r:id="rId8" ref="F4"/>
    <hyperlink r:id="rId9" ref="G4"/>
    <hyperlink r:id="rId10" ref="D5"/>
    <hyperlink r:id="rId11" ref="F5"/>
    <hyperlink r:id="rId12" ref="G5"/>
    <hyperlink r:id="rId13" ref="D6"/>
    <hyperlink r:id="rId14" ref="F6"/>
    <hyperlink r:id="rId15" ref="G6"/>
    <hyperlink r:id="rId16" ref="D7"/>
    <hyperlink r:id="rId17" ref="F7"/>
    <hyperlink r:id="rId18" ref="G7"/>
    <hyperlink r:id="rId19" ref="D8"/>
    <hyperlink r:id="rId20" ref="F8"/>
    <hyperlink r:id="rId21" ref="G8"/>
    <hyperlink r:id="rId22" ref="D9"/>
    <hyperlink r:id="rId23" ref="F9"/>
    <hyperlink r:id="rId24" ref="G9"/>
    <hyperlink r:id="rId25" ref="D10"/>
    <hyperlink r:id="rId26" ref="F10"/>
    <hyperlink r:id="rId27" ref="G10"/>
    <hyperlink r:id="rId28" ref="D11"/>
    <hyperlink r:id="rId29" ref="F11"/>
    <hyperlink r:id="rId30" ref="G11"/>
    <hyperlink r:id="rId31" ref="D12"/>
    <hyperlink r:id="rId32" ref="G12"/>
    <hyperlink r:id="rId33" ref="D13"/>
    <hyperlink r:id="rId34" ref="D14"/>
    <hyperlink r:id="rId35" ref="F14"/>
    <hyperlink r:id="rId36" ref="G14"/>
    <hyperlink r:id="rId37" ref="D15"/>
    <hyperlink r:id="rId38" ref="F15"/>
    <hyperlink r:id="rId39" ref="G15"/>
    <hyperlink r:id="rId40" ref="D16"/>
    <hyperlink r:id="rId41" ref="F16"/>
    <hyperlink r:id="rId42" ref="G16"/>
    <hyperlink r:id="rId43" ref="D17"/>
    <hyperlink r:id="rId44" ref="F17"/>
    <hyperlink r:id="rId45" ref="G17"/>
    <hyperlink r:id="rId46" ref="D18"/>
    <hyperlink r:id="rId47" ref="F18"/>
    <hyperlink r:id="rId48" ref="G18"/>
    <hyperlink r:id="rId49" ref="D19"/>
    <hyperlink r:id="rId50" ref="F19"/>
    <hyperlink r:id="rId51" ref="G19"/>
    <hyperlink r:id="rId52" ref="D20"/>
    <hyperlink r:id="rId53" ref="F20"/>
    <hyperlink r:id="rId54" ref="G20"/>
    <hyperlink r:id="rId55" ref="D21"/>
    <hyperlink r:id="rId56" ref="F21"/>
    <hyperlink r:id="rId57" ref="G21"/>
    <hyperlink r:id="rId58" ref="D22"/>
    <hyperlink r:id="rId59" ref="F22"/>
    <hyperlink r:id="rId60" ref="G22"/>
    <hyperlink r:id="rId61" ref="B23"/>
    <hyperlink r:id="rId62" ref="D23"/>
    <hyperlink r:id="rId63" ref="F23"/>
    <hyperlink r:id="rId64" ref="G23"/>
    <hyperlink r:id="rId65" ref="D24"/>
    <hyperlink r:id="rId66" ref="F24"/>
    <hyperlink r:id="rId67" ref="G24"/>
    <hyperlink r:id="rId68" ref="D25"/>
    <hyperlink r:id="rId69" ref="F25"/>
    <hyperlink r:id="rId70" ref="G25"/>
    <hyperlink r:id="rId71" ref="D26"/>
    <hyperlink r:id="rId72" ref="F26"/>
    <hyperlink r:id="rId73" ref="G26"/>
  </hyperlinks>
  <drawing r:id="rId74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3" width="13.25"/>
  </cols>
  <sheetData>
    <row r="1">
      <c r="A1" s="50" t="s">
        <v>348</v>
      </c>
      <c r="B1" s="51"/>
      <c r="C1" s="52" t="s">
        <v>349</v>
      </c>
      <c r="D1" s="53"/>
    </row>
    <row r="2">
      <c r="A2" s="54" t="s">
        <v>350</v>
      </c>
      <c r="B2" s="55" t="s">
        <v>351</v>
      </c>
      <c r="C2" s="54" t="s">
        <v>350</v>
      </c>
      <c r="D2" s="55" t="s">
        <v>351</v>
      </c>
    </row>
    <row r="3">
      <c r="A3" s="56">
        <v>44949.0</v>
      </c>
      <c r="B3" s="57">
        <v>20.0</v>
      </c>
      <c r="C3" s="58">
        <v>44985.0</v>
      </c>
      <c r="D3" s="59">
        <f>-(212999.82-214339.7)</f>
        <v>1339.88</v>
      </c>
    </row>
    <row r="4">
      <c r="A4" s="56">
        <v>44958.0</v>
      </c>
      <c r="B4" s="57">
        <v>10.0</v>
      </c>
      <c r="C4" s="58">
        <v>45016.0</v>
      </c>
      <c r="D4" s="59">
        <f>-(214339.7-10-216720.78)</f>
        <v>2391.08</v>
      </c>
    </row>
    <row r="5">
      <c r="A5" s="56">
        <v>44986.0</v>
      </c>
      <c r="B5" s="57">
        <v>10.0</v>
      </c>
      <c r="C5" s="58">
        <v>45044.0</v>
      </c>
      <c r="D5" s="59">
        <f>-(216720.78-10-218600.57)</f>
        <v>1889.79</v>
      </c>
    </row>
    <row r="6">
      <c r="A6" s="56">
        <v>45019.0</v>
      </c>
      <c r="B6" s="57">
        <v>10.0</v>
      </c>
      <c r="C6" s="58">
        <v>45077.0</v>
      </c>
      <c r="D6" s="59">
        <f>-(218600.57-10-754.71-2628-1945-1068-2905.95-211520.82)</f>
        <v>2231.91</v>
      </c>
    </row>
    <row r="7">
      <c r="A7" s="56">
        <v>45048.0</v>
      </c>
      <c r="B7" s="57">
        <v>10.0</v>
      </c>
      <c r="C7" s="58">
        <v>45107.0</v>
      </c>
      <c r="D7" s="59">
        <f>-(211520.82-972.7-3980-1068-133.6-2502.97-6-3871.42-200940.94)</f>
        <v>1954.81</v>
      </c>
    </row>
    <row r="8">
      <c r="A8" s="56">
        <v>45078.0</v>
      </c>
      <c r="B8" s="57">
        <v>10.0</v>
      </c>
      <c r="C8" s="58">
        <v>45138.0</v>
      </c>
      <c r="D8" s="59">
        <f>-(200940.94-10-4906.62-1290-7217.65-5995.45-10229.75-946.43-992-2120.04-744-167950.02)</f>
        <v>1461.02</v>
      </c>
    </row>
    <row r="9">
      <c r="A9" s="56">
        <v>45093.0</v>
      </c>
      <c r="B9" s="57">
        <v>6.0</v>
      </c>
      <c r="C9" s="58">
        <v>45169.0</v>
      </c>
      <c r="D9" s="59">
        <f>-(167950.02-9322-4151.3-3300-1804.56-802.4-646.76-6060-143188.08)</f>
        <v>1325.08</v>
      </c>
    </row>
    <row r="10">
      <c r="A10" s="56">
        <v>45110.0</v>
      </c>
      <c r="B10" s="57">
        <v>10.0</v>
      </c>
      <c r="C10" s="58">
        <v>45198.0</v>
      </c>
      <c r="D10" s="59">
        <f>-(143188.08-10-163-2325.54-5137-1560-4424.79-522.02-1304.28-252.7-95.86-315.85-6525.55-950.72-412.16-4179.71-115827.12)</f>
        <v>818.22</v>
      </c>
    </row>
    <row r="11">
      <c r="A11" s="56">
        <v>45125.0</v>
      </c>
      <c r="B11" s="57">
        <v>12.0</v>
      </c>
      <c r="C11" s="60">
        <v>45230.0</v>
      </c>
      <c r="D11" s="59">
        <f>-(115827.12-498.6-608.85-1802.1-299.7-1687.52-4176.35-1541.95-257.48-645-93.92-4485-100495.41)</f>
        <v>764.76</v>
      </c>
    </row>
    <row r="12">
      <c r="A12" s="56">
        <v>45139.0</v>
      </c>
      <c r="B12" s="57">
        <v>10.0</v>
      </c>
      <c r="C12" s="60">
        <v>45260.0</v>
      </c>
      <c r="D12" s="59">
        <f>-(100495.41-10-7800-195-4184.67-601.36-5911.17-645-81572.73)</f>
        <v>424.52</v>
      </c>
    </row>
    <row r="13">
      <c r="A13" s="56">
        <v>45170.0</v>
      </c>
      <c r="B13" s="57">
        <v>10.0</v>
      </c>
      <c r="C13" s="60">
        <v>45289.0</v>
      </c>
      <c r="D13" s="59">
        <f>-(81572.73-3610-701.73-7800-69886.6)</f>
        <v>425.6</v>
      </c>
    </row>
    <row r="14">
      <c r="A14" s="56">
        <v>45198.0</v>
      </c>
      <c r="B14" s="57">
        <v>6.0</v>
      </c>
      <c r="C14" s="58">
        <v>45322.0</v>
      </c>
      <c r="D14" s="59">
        <f>-(69886.6-10-4175-1440-64753.57)</f>
        <v>491.97</v>
      </c>
    </row>
    <row r="15">
      <c r="A15" s="56">
        <v>45201.0</v>
      </c>
      <c r="B15" s="57">
        <v>10.0</v>
      </c>
      <c r="C15" s="58">
        <v>45351.0</v>
      </c>
      <c r="D15" s="59">
        <f>-(64753.57-10-8300-8943-2957-2580-41940.01)</f>
        <v>-23.56</v>
      </c>
    </row>
    <row r="16">
      <c r="A16" s="56">
        <v>45231.0</v>
      </c>
      <c r="B16" s="57">
        <v>10.0</v>
      </c>
      <c r="C16" s="58">
        <v>45382.0</v>
      </c>
      <c r="D16" s="57">
        <f>-(41940.01-10-16507.85-25309.51)</f>
        <v>-112.65</v>
      </c>
    </row>
    <row r="17">
      <c r="A17" s="56">
        <v>45261.0</v>
      </c>
      <c r="B17" s="57">
        <v>10.0</v>
      </c>
      <c r="C17" s="58">
        <v>45387.0</v>
      </c>
      <c r="D17" s="59">
        <f>-(25309.51-10-24806.84)</f>
        <v>-492.67</v>
      </c>
    </row>
    <row r="18">
      <c r="A18" s="56">
        <v>45293.0</v>
      </c>
      <c r="B18" s="57">
        <v>10.0</v>
      </c>
      <c r="C18" s="61"/>
      <c r="D18" s="62"/>
    </row>
    <row r="19">
      <c r="A19" s="56">
        <v>45323.0</v>
      </c>
      <c r="B19" s="57">
        <v>10.0</v>
      </c>
      <c r="C19" s="63"/>
      <c r="D19" s="62"/>
    </row>
    <row r="20">
      <c r="A20" s="56">
        <v>45352.0</v>
      </c>
      <c r="B20" s="57">
        <v>10.0</v>
      </c>
      <c r="C20" s="63"/>
      <c r="D20" s="62"/>
    </row>
    <row r="21">
      <c r="A21" s="56">
        <v>45383.0</v>
      </c>
      <c r="B21" s="57">
        <v>10.0</v>
      </c>
      <c r="C21" s="63"/>
      <c r="D21" s="62"/>
    </row>
    <row r="22">
      <c r="A22" s="64" t="s">
        <v>30</v>
      </c>
      <c r="B22" s="65">
        <f>SUM(B3:B21)</f>
        <v>194</v>
      </c>
      <c r="C22" s="66"/>
      <c r="D22" s="65">
        <f>SUM(D3:D21)</f>
        <v>14889.76</v>
      </c>
    </row>
  </sheetData>
  <mergeCells count="2">
    <mergeCell ref="C1:D1"/>
    <mergeCell ref="C18:D21"/>
  </mergeCells>
  <drawing r:id="rId1"/>
</worksheet>
</file>