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ice.faria\Downloads\"/>
    </mc:Choice>
  </mc:AlternateContent>
  <xr:revisionPtr revIDLastSave="0" documentId="8_{C77B1DF2-7C58-47C6-9E1C-FF382F56B7D8}" xr6:coauthVersionLast="45" xr6:coauthVersionMax="45" xr10:uidLastSave="{00000000-0000-0000-0000-000000000000}"/>
  <bookViews>
    <workbookView xWindow="28680" yWindow="-120" windowWidth="29040" windowHeight="15840" activeTab="1" xr2:uid="{00000000-000D-0000-FFFF-FFFF00000000}"/>
  </bookViews>
  <sheets>
    <sheet name="Resumo do Contrato" sheetId="2" r:id="rId1"/>
    <sheet name="Cronograma" sheetId="3" r:id="rId2"/>
  </sheets>
  <calcPr calcId="18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3" i="3" l="1"/>
  <c r="F14" i="3"/>
  <c r="F15" i="3"/>
  <c r="F16" i="3"/>
  <c r="F17" i="3"/>
  <c r="F18" i="3"/>
  <c r="F19" i="3"/>
  <c r="F20" i="3"/>
  <c r="F21" i="3"/>
  <c r="F22" i="3"/>
  <c r="F23" i="3"/>
  <c r="F12" i="3"/>
  <c r="E9" i="3" l="1"/>
  <c r="C9" i="3"/>
  <c r="I9" i="3" l="1"/>
  <c r="U12" i="3" l="1"/>
  <c r="G9" i="3"/>
  <c r="AF9" i="3"/>
  <c r="Z12" i="3"/>
  <c r="K12" i="3"/>
  <c r="AA12" i="3" l="1"/>
  <c r="N9" i="3" l="1"/>
  <c r="S9" i="3" s="1"/>
  <c r="X9" i="3" l="1"/>
  <c r="AC9" i="3" s="1"/>
  <c r="AH9" i="3" s="1"/>
  <c r="E29" i="2"/>
  <c r="B6" i="3" l="1"/>
  <c r="B5" i="3"/>
  <c r="G29" i="2"/>
  <c r="F29" i="2"/>
</calcChain>
</file>

<file path=xl/sharedStrings.xml><?xml version="1.0" encoding="utf-8"?>
<sst xmlns="http://schemas.openxmlformats.org/spreadsheetml/2006/main" count="103" uniqueCount="53">
  <si>
    <t>Valor Global</t>
  </si>
  <si>
    <t>Acréscimos %</t>
  </si>
  <si>
    <t>Supressões %</t>
  </si>
  <si>
    <t>Valor inicial do Contrato</t>
  </si>
  <si>
    <t>SEI Nº</t>
  </si>
  <si>
    <t>Valor do Termo</t>
  </si>
  <si>
    <t>Valor Acumulado</t>
  </si>
  <si>
    <t>Valor Mensal</t>
  </si>
  <si>
    <t>Tipo de alteração</t>
  </si>
  <si>
    <t>Prazo</t>
  </si>
  <si>
    <t>Valor Total</t>
  </si>
  <si>
    <t>Novo valor Mensal</t>
  </si>
  <si>
    <t>Novo valor Anual</t>
  </si>
  <si>
    <t>Cronograma das parcelas</t>
  </si>
  <si>
    <t>Diferença</t>
  </si>
  <si>
    <t>Diferença Global</t>
  </si>
  <si>
    <t>1º</t>
  </si>
  <si>
    <t>2º</t>
  </si>
  <si>
    <t>3º</t>
  </si>
  <si>
    <t>4º</t>
  </si>
  <si>
    <t>Parcela nº</t>
  </si>
  <si>
    <t>Valor Parcela</t>
  </si>
  <si>
    <t>5º</t>
  </si>
  <si>
    <t>6º</t>
  </si>
  <si>
    <t>7º</t>
  </si>
  <si>
    <t>8º</t>
  </si>
  <si>
    <t>9º</t>
  </si>
  <si>
    <t>10º</t>
  </si>
  <si>
    <t>11º</t>
  </si>
  <si>
    <t>12º</t>
  </si>
  <si>
    <t>13º</t>
  </si>
  <si>
    <t>14º</t>
  </si>
  <si>
    <t>15º</t>
  </si>
  <si>
    <t>16º</t>
  </si>
  <si>
    <t>17º</t>
  </si>
  <si>
    <t>18º</t>
  </si>
  <si>
    <t>19º</t>
  </si>
  <si>
    <t>20º</t>
  </si>
  <si>
    <t>21º</t>
  </si>
  <si>
    <t>22º</t>
  </si>
  <si>
    <t>23º</t>
  </si>
  <si>
    <t>24º</t>
  </si>
  <si>
    <t>Prorrogação</t>
  </si>
  <si>
    <t>CONTRATO 26.2019.RER.FOR</t>
  </si>
  <si>
    <t>20/05/2019 a 19/05/2020</t>
  </si>
  <si>
    <t>Portaria 88 - 29/05/2019</t>
  </si>
  <si>
    <t>Nomeação de fiscal</t>
  </si>
  <si>
    <t>23211.000683/2019-33</t>
  </si>
  <si>
    <t>23211.000796/2019-39</t>
  </si>
  <si>
    <t>ADITIVO 01/2020 - 30/04/2020</t>
  </si>
  <si>
    <t>20/05/2020 a 19/05/2021</t>
  </si>
  <si>
    <t>23211.000246/2020-53</t>
  </si>
  <si>
    <t>ADITIVO 01/2020 - 30/04/2020 - PRORROGAÇÃO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</si>
</sst>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R$&quot;* #,##0.00_-;\-&quot;R$&quot;* #,##0.00_-;_-&quot;R$&quot;* &quot;-&quot;??_-;_-@_-"/>
    <numFmt numFmtId="164" formatCode="_-&quot;R$&quot;\ * #,##0.00_-;\-&quot;R$&quot;\ * #,##0.00_-;_-&quot;R$&quot;\ * &quot;-&quot;??_-;_-@_-"/>
    <numFmt numFmtId="165" formatCode="0.000"/>
    <numFmt numFmtId="166" formatCode="dd/mm/yy;@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4">
    <xf numFmtId="0" fontId="0" fillId="0" borderId="0" xfId="0"/>
    <xf numFmtId="0" fontId="3" fillId="0" borderId="0" xfId="0" applyFont="1"/>
    <xf numFmtId="0" fontId="4" fillId="0" borderId="0" xfId="0" applyFont="1"/>
    <xf numFmtId="0" fontId="2" fillId="0" borderId="0" xfId="0" applyFont="1"/>
    <xf numFmtId="0" fontId="3" fillId="0" borderId="0" xfId="0" applyFont="1" applyBorder="1"/>
    <xf numFmtId="164" fontId="3" fillId="0" borderId="0" xfId="1" applyFont="1" applyBorder="1"/>
    <xf numFmtId="165" fontId="3" fillId="0" borderId="0" xfId="0" applyNumberFormat="1" applyFont="1" applyBorder="1"/>
    <xf numFmtId="164" fontId="3" fillId="0" borderId="0" xfId="0" applyNumberFormat="1" applyFont="1" applyBorder="1"/>
    <xf numFmtId="164" fontId="3" fillId="0" borderId="0" xfId="1" applyFont="1"/>
    <xf numFmtId="164" fontId="4" fillId="0" borderId="0" xfId="1" applyFont="1"/>
    <xf numFmtId="164" fontId="2" fillId="0" borderId="0" xfId="1" applyFont="1"/>
    <xf numFmtId="44" fontId="3" fillId="0" borderId="0" xfId="0" applyNumberFormat="1" applyFont="1" applyBorder="1"/>
    <xf numFmtId="44" fontId="3" fillId="0" borderId="0" xfId="0" applyNumberFormat="1" applyFont="1"/>
    <xf numFmtId="0" fontId="3" fillId="0" borderId="0" xfId="0" applyNumberFormat="1" applyFont="1"/>
    <xf numFmtId="10" fontId="3" fillId="0" borderId="0" xfId="2" applyNumberFormat="1" applyFont="1"/>
    <xf numFmtId="44" fontId="4" fillId="0" borderId="0" xfId="0" applyNumberFormat="1" applyFont="1"/>
    <xf numFmtId="0" fontId="5" fillId="3" borderId="1" xfId="0" applyFont="1" applyFill="1" applyBorder="1" applyAlignment="1">
      <alignment horizontal="left" vertical="center"/>
    </xf>
    <xf numFmtId="164" fontId="3" fillId="0" borderId="1" xfId="1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164" fontId="3" fillId="0" borderId="1" xfId="1" applyFont="1" applyBorder="1" applyAlignment="1">
      <alignment vertical="center"/>
    </xf>
    <xf numFmtId="10" fontId="4" fillId="0" borderId="1" xfId="2" applyNumberFormat="1" applyFont="1" applyBorder="1" applyAlignment="1">
      <alignment horizontal="center" vertical="center"/>
    </xf>
    <xf numFmtId="10" fontId="2" fillId="0" borderId="1" xfId="2" applyNumberFormat="1" applyFont="1" applyBorder="1" applyAlignment="1">
      <alignment horizontal="center" vertical="center"/>
    </xf>
    <xf numFmtId="0" fontId="5" fillId="3" borderId="1" xfId="0" applyFont="1" applyFill="1" applyBorder="1" applyAlignment="1">
      <alignment vertical="center"/>
    </xf>
    <xf numFmtId="14" fontId="3" fillId="0" borderId="1" xfId="0" applyNumberFormat="1" applyFont="1" applyBorder="1" applyAlignment="1">
      <alignment vertical="center"/>
    </xf>
    <xf numFmtId="14" fontId="3" fillId="0" borderId="1" xfId="0" applyNumberFormat="1" applyFont="1" applyBorder="1" applyAlignment="1">
      <alignment vertical="center" wrapText="1"/>
    </xf>
    <xf numFmtId="0" fontId="3" fillId="2" borderId="1" xfId="0" applyFont="1" applyFill="1" applyBorder="1" applyAlignment="1">
      <alignment vertical="center"/>
    </xf>
    <xf numFmtId="164" fontId="3" fillId="2" borderId="1" xfId="1" applyNumberFormat="1" applyFont="1" applyFill="1" applyBorder="1" applyAlignment="1">
      <alignment vertical="center"/>
    </xf>
    <xf numFmtId="10" fontId="4" fillId="2" borderId="1" xfId="2" applyNumberFormat="1" applyFont="1" applyFill="1" applyBorder="1" applyAlignment="1">
      <alignment horizontal="center" vertical="center"/>
    </xf>
    <xf numFmtId="10" fontId="2" fillId="2" borderId="1" xfId="1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vertical="center"/>
    </xf>
    <xf numFmtId="0" fontId="0" fillId="0" borderId="0" xfId="0" applyFill="1" applyBorder="1"/>
    <xf numFmtId="164" fontId="0" fillId="0" borderId="0" xfId="1" applyFont="1" applyFill="1" applyBorder="1"/>
    <xf numFmtId="0" fontId="0" fillId="0" borderId="0" xfId="0" applyBorder="1"/>
    <xf numFmtId="0" fontId="0" fillId="0" borderId="0" xfId="0" applyBorder="1" applyAlignment="1">
      <alignment vertical="center"/>
    </xf>
    <xf numFmtId="0" fontId="9" fillId="0" borderId="1" xfId="0" applyFont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164" fontId="0" fillId="0" borderId="5" xfId="1" applyFont="1" applyBorder="1"/>
    <xf numFmtId="164" fontId="0" fillId="0" borderId="1" xfId="1" applyFont="1" applyBorder="1"/>
    <xf numFmtId="44" fontId="0" fillId="6" borderId="1" xfId="0" applyNumberFormat="1" applyFill="1" applyBorder="1"/>
    <xf numFmtId="164" fontId="0" fillId="4" borderId="0" xfId="1" applyNumberFormat="1" applyFont="1" applyFill="1" applyBorder="1"/>
    <xf numFmtId="0" fontId="0" fillId="0" borderId="0" xfId="0" applyBorder="1" applyAlignment="1"/>
    <xf numFmtId="0" fontId="10" fillId="7" borderId="1" xfId="0" applyFont="1" applyFill="1" applyBorder="1" applyAlignment="1">
      <alignment horizontal="center"/>
    </xf>
    <xf numFmtId="164" fontId="0" fillId="0" borderId="0" xfId="0" applyNumberFormat="1" applyBorder="1" applyAlignment="1"/>
    <xf numFmtId="164" fontId="0" fillId="0" borderId="0" xfId="1" applyFont="1" applyBorder="1"/>
    <xf numFmtId="164" fontId="9" fillId="0" borderId="1" xfId="1" applyFont="1" applyFill="1" applyBorder="1" applyAlignment="1">
      <alignment horizontal="center" vertical="center" wrapText="1"/>
    </xf>
    <xf numFmtId="164" fontId="9" fillId="0" borderId="0" xfId="1" applyFont="1" applyBorder="1" applyAlignment="1">
      <alignment horizontal="center" vertical="center"/>
    </xf>
    <xf numFmtId="164" fontId="9" fillId="0" borderId="1" xfId="1" applyFont="1" applyBorder="1" applyAlignment="1">
      <alignment horizontal="center" vertical="center"/>
    </xf>
    <xf numFmtId="164" fontId="9" fillId="0" borderId="1" xfId="1" applyFont="1" applyBorder="1" applyAlignment="1">
      <alignment horizontal="center" vertical="center" wrapText="1"/>
    </xf>
    <xf numFmtId="164" fontId="9" fillId="0" borderId="0" xfId="1" applyFont="1" applyBorder="1" applyAlignment="1">
      <alignment horizontal="center" vertical="center" wrapText="1"/>
    </xf>
    <xf numFmtId="164" fontId="0" fillId="0" borderId="1" xfId="1" applyFont="1" applyFill="1" applyBorder="1" applyAlignment="1">
      <alignment horizontal="center" vertical="center"/>
    </xf>
    <xf numFmtId="164" fontId="0" fillId="0" borderId="1" xfId="1" applyFont="1" applyFill="1" applyBorder="1"/>
    <xf numFmtId="164" fontId="0" fillId="0" borderId="1" xfId="1" applyFont="1" applyBorder="1" applyAlignment="1">
      <alignment horizontal="center" vertical="center"/>
    </xf>
    <xf numFmtId="44" fontId="0" fillId="0" borderId="1" xfId="0" applyNumberFormat="1" applyBorder="1"/>
    <xf numFmtId="44" fontId="0" fillId="0" borderId="0" xfId="0" applyNumberFormat="1" applyBorder="1"/>
    <xf numFmtId="0" fontId="10" fillId="7" borderId="1" xfId="0" applyFont="1" applyFill="1" applyBorder="1" applyAlignment="1">
      <alignment horizontal="center"/>
    </xf>
    <xf numFmtId="14" fontId="5" fillId="3" borderId="1" xfId="0" applyNumberFormat="1" applyFont="1" applyFill="1" applyBorder="1" applyAlignment="1">
      <alignment vertical="center"/>
    </xf>
    <xf numFmtId="14" fontId="0" fillId="0" borderId="0" xfId="0" applyNumberFormat="1" applyBorder="1"/>
    <xf numFmtId="166" fontId="0" fillId="0" borderId="0" xfId="0" applyNumberFormat="1" applyFill="1" applyBorder="1"/>
    <xf numFmtId="166" fontId="0" fillId="0" borderId="0" xfId="1" applyNumberFormat="1" applyFont="1" applyFill="1" applyBorder="1"/>
    <xf numFmtId="0" fontId="0" fillId="0" borderId="0" xfId="0" applyNumberFormat="1" applyBorder="1"/>
    <xf numFmtId="44" fontId="3" fillId="0" borderId="1" xfId="0" applyNumberFormat="1" applyFont="1" applyBorder="1" applyAlignment="1">
      <alignment vertical="center"/>
    </xf>
    <xf numFmtId="0" fontId="3" fillId="0" borderId="0" xfId="0" applyFont="1" applyBorder="1" applyAlignment="1">
      <alignment horizontal="center"/>
    </xf>
    <xf numFmtId="0" fontId="5" fillId="2" borderId="2" xfId="0" applyFont="1" applyFill="1" applyBorder="1" applyAlignment="1">
      <alignment horizontal="right" vertical="center"/>
    </xf>
    <xf numFmtId="0" fontId="5" fillId="2" borderId="3" xfId="0" applyFont="1" applyFill="1" applyBorder="1" applyAlignment="1">
      <alignment horizontal="right" vertical="center"/>
    </xf>
    <xf numFmtId="0" fontId="5" fillId="2" borderId="4" xfId="0" applyFont="1" applyFill="1" applyBorder="1" applyAlignment="1">
      <alignment horizontal="right" vertical="center"/>
    </xf>
    <xf numFmtId="0" fontId="10" fillId="7" borderId="1" xfId="0" applyFont="1" applyFill="1" applyBorder="1" applyAlignment="1">
      <alignment horizontal="center"/>
    </xf>
    <xf numFmtId="164" fontId="9" fillId="4" borderId="1" xfId="1" applyFont="1" applyFill="1" applyBorder="1" applyAlignment="1">
      <alignment horizontal="center" vertical="center" wrapText="1"/>
    </xf>
    <xf numFmtId="14" fontId="9" fillId="2" borderId="1" xfId="0" applyNumberFormat="1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9" fillId="0" borderId="0" xfId="0" applyFont="1" applyBorder="1" applyAlignment="1">
      <alignment horizontal="center" vertical="center" wrapText="1"/>
    </xf>
  </cellXfs>
  <cellStyles count="3">
    <cellStyle name="Moeda" xfId="1" builtinId="4"/>
    <cellStyle name="Normal" xfId="0" builtinId="0"/>
    <cellStyle name="Porcentagem" xfId="2" builtinId="5"/>
  </cellStyles>
  <dxfs count="14"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J35"/>
  <sheetViews>
    <sheetView showGridLines="0" workbookViewId="0">
      <selection activeCell="H7" sqref="H7"/>
    </sheetView>
  </sheetViews>
  <sheetFormatPr defaultRowHeight="15" x14ac:dyDescent="0.25"/>
  <cols>
    <col min="1" max="1" width="3.85546875" style="1" customWidth="1"/>
    <col min="2" max="2" width="37.7109375" style="1" bestFit="1" customWidth="1"/>
    <col min="3" max="3" width="26.7109375" style="1" customWidth="1"/>
    <col min="4" max="4" width="24.5703125" style="1" bestFit="1" customWidth="1"/>
    <col min="5" max="5" width="21" style="1" customWidth="1"/>
    <col min="6" max="6" width="14.28515625" style="2" bestFit="1" customWidth="1"/>
    <col min="7" max="7" width="14.140625" style="3" bestFit="1" customWidth="1"/>
    <col min="8" max="8" width="20.42578125" style="1" bestFit="1" customWidth="1"/>
    <col min="9" max="9" width="17" style="4" bestFit="1" customWidth="1"/>
    <col min="10" max="10" width="13.7109375" style="4" bestFit="1" customWidth="1"/>
    <col min="11" max="11" width="9.140625" style="1"/>
    <col min="12" max="12" width="17" style="1" bestFit="1" customWidth="1"/>
    <col min="13" max="16384" width="9.140625" style="1"/>
  </cols>
  <sheetData>
    <row r="3" spans="2:10" ht="15.75" x14ac:dyDescent="0.25">
      <c r="B3" s="32" t="s">
        <v>43</v>
      </c>
      <c r="C3" s="29" t="s">
        <v>8</v>
      </c>
      <c r="D3" s="29" t="s">
        <v>9</v>
      </c>
      <c r="E3" s="29" t="s">
        <v>0</v>
      </c>
      <c r="F3" s="30" t="s">
        <v>1</v>
      </c>
      <c r="G3" s="31" t="s">
        <v>2</v>
      </c>
      <c r="H3" s="29" t="s">
        <v>4</v>
      </c>
      <c r="I3" s="64"/>
      <c r="J3" s="64"/>
    </row>
    <row r="4" spans="2:10" x14ac:dyDescent="0.25">
      <c r="B4" s="22" t="s">
        <v>3</v>
      </c>
      <c r="C4" s="19"/>
      <c r="D4" s="23" t="s">
        <v>44</v>
      </c>
      <c r="E4" s="19">
        <v>50048.94</v>
      </c>
      <c r="F4" s="20"/>
      <c r="G4" s="21"/>
      <c r="H4" s="23" t="s">
        <v>47</v>
      </c>
      <c r="I4" s="5"/>
    </row>
    <row r="5" spans="2:10" x14ac:dyDescent="0.25">
      <c r="B5" s="22" t="s">
        <v>45</v>
      </c>
      <c r="C5" s="19" t="s">
        <v>46</v>
      </c>
      <c r="D5" s="23"/>
      <c r="E5" s="19"/>
      <c r="F5" s="20"/>
      <c r="G5" s="21"/>
      <c r="H5" s="23" t="s">
        <v>48</v>
      </c>
      <c r="I5" s="5"/>
    </row>
    <row r="6" spans="2:10" x14ac:dyDescent="0.25">
      <c r="B6" s="22" t="s">
        <v>49</v>
      </c>
      <c r="C6" s="19" t="s">
        <v>42</v>
      </c>
      <c r="D6" s="23" t="s">
        <v>50</v>
      </c>
      <c r="E6" s="19"/>
      <c r="F6" s="20"/>
      <c r="G6" s="21"/>
      <c r="H6" s="23" t="s">
        <v>51</v>
      </c>
      <c r="I6" s="5"/>
    </row>
    <row r="7" spans="2:10" x14ac:dyDescent="0.25">
      <c r="B7" s="22"/>
      <c r="C7" s="19"/>
      <c r="D7" s="23"/>
      <c r="E7" s="19"/>
      <c r="F7" s="20"/>
      <c r="G7" s="21"/>
      <c r="H7" s="23"/>
      <c r="I7" s="5"/>
    </row>
    <row r="8" spans="2:10" x14ac:dyDescent="0.25">
      <c r="B8" s="22"/>
      <c r="C8" s="19"/>
      <c r="D8" s="23"/>
      <c r="E8" s="19"/>
      <c r="F8" s="20"/>
      <c r="G8" s="21"/>
      <c r="H8" s="23"/>
      <c r="I8" s="5"/>
    </row>
    <row r="9" spans="2:10" x14ac:dyDescent="0.25">
      <c r="B9" s="22"/>
      <c r="C9" s="17"/>
      <c r="D9" s="63"/>
      <c r="E9" s="19"/>
      <c r="F9" s="20"/>
      <c r="G9" s="21"/>
      <c r="H9" s="18"/>
      <c r="I9" s="5"/>
    </row>
    <row r="10" spans="2:10" x14ac:dyDescent="0.25">
      <c r="B10" s="22"/>
      <c r="C10" s="17"/>
      <c r="D10" s="18"/>
      <c r="E10" s="19"/>
      <c r="F10" s="20"/>
      <c r="G10" s="21"/>
      <c r="H10" s="18"/>
      <c r="I10" s="5"/>
    </row>
    <row r="11" spans="2:10" x14ac:dyDescent="0.25">
      <c r="B11" s="22"/>
      <c r="C11" s="17"/>
      <c r="D11" s="18"/>
      <c r="E11" s="19"/>
      <c r="F11" s="20"/>
      <c r="G11" s="21"/>
      <c r="H11" s="18"/>
      <c r="I11" s="5"/>
    </row>
    <row r="12" spans="2:10" x14ac:dyDescent="0.25">
      <c r="B12" s="58"/>
      <c r="C12" s="17"/>
      <c r="D12" s="18"/>
      <c r="E12" s="19"/>
      <c r="F12" s="20"/>
      <c r="G12" s="21"/>
      <c r="H12" s="18"/>
      <c r="I12" s="5"/>
    </row>
    <row r="13" spans="2:10" x14ac:dyDescent="0.25">
      <c r="B13" s="22"/>
      <c r="C13" s="19"/>
      <c r="D13" s="18"/>
      <c r="E13" s="19"/>
      <c r="F13" s="20"/>
      <c r="G13" s="21"/>
      <c r="H13" s="18"/>
      <c r="I13" s="5"/>
    </row>
    <row r="14" spans="2:10" x14ac:dyDescent="0.25">
      <c r="B14" s="22"/>
      <c r="C14" s="19"/>
      <c r="D14" s="18"/>
      <c r="E14" s="19"/>
      <c r="F14" s="20"/>
      <c r="G14" s="21"/>
      <c r="H14" s="18"/>
      <c r="I14" s="5"/>
    </row>
    <row r="15" spans="2:10" x14ac:dyDescent="0.25">
      <c r="B15" s="22"/>
      <c r="C15" s="19"/>
      <c r="D15" s="18"/>
      <c r="E15" s="19"/>
      <c r="F15" s="20"/>
      <c r="G15" s="21"/>
      <c r="H15" s="18"/>
      <c r="I15" s="5"/>
    </row>
    <row r="16" spans="2:10" x14ac:dyDescent="0.25">
      <c r="B16" s="22"/>
      <c r="C16" s="19"/>
      <c r="D16" s="23"/>
      <c r="E16" s="19"/>
      <c r="F16" s="20"/>
      <c r="G16" s="21"/>
      <c r="H16" s="23"/>
      <c r="I16" s="5"/>
    </row>
    <row r="17" spans="2:10" x14ac:dyDescent="0.25">
      <c r="B17" s="22"/>
      <c r="C17" s="19"/>
      <c r="D17" s="23"/>
      <c r="E17" s="19"/>
      <c r="F17" s="20"/>
      <c r="G17" s="21"/>
      <c r="H17" s="24"/>
      <c r="I17" s="5"/>
    </row>
    <row r="18" spans="2:10" x14ac:dyDescent="0.25">
      <c r="B18" s="22"/>
      <c r="C18" s="19"/>
      <c r="D18" s="23"/>
      <c r="E18" s="19"/>
      <c r="F18" s="20"/>
      <c r="G18" s="21"/>
      <c r="H18" s="23"/>
      <c r="I18" s="5"/>
    </row>
    <row r="19" spans="2:10" x14ac:dyDescent="0.25">
      <c r="B19" s="22"/>
      <c r="C19" s="19"/>
      <c r="D19" s="18"/>
      <c r="E19" s="19"/>
      <c r="F19" s="20"/>
      <c r="G19" s="21"/>
      <c r="H19" s="18"/>
      <c r="I19" s="5"/>
    </row>
    <row r="20" spans="2:10" x14ac:dyDescent="0.25">
      <c r="B20" s="22"/>
      <c r="C20" s="19"/>
      <c r="D20" s="18"/>
      <c r="E20" s="19"/>
      <c r="F20" s="20"/>
      <c r="G20" s="21"/>
      <c r="H20" s="18"/>
      <c r="I20" s="5"/>
    </row>
    <row r="21" spans="2:10" x14ac:dyDescent="0.25">
      <c r="B21" s="22"/>
      <c r="C21" s="19"/>
      <c r="D21" s="18"/>
      <c r="E21" s="19"/>
      <c r="F21" s="20"/>
      <c r="G21" s="21"/>
      <c r="H21" s="19"/>
      <c r="I21" s="5"/>
      <c r="J21" s="6"/>
    </row>
    <row r="22" spans="2:10" x14ac:dyDescent="0.25">
      <c r="B22" s="22"/>
      <c r="C22" s="19"/>
      <c r="D22" s="18"/>
      <c r="E22" s="19"/>
      <c r="F22" s="20"/>
      <c r="G22" s="21"/>
      <c r="H22" s="18"/>
      <c r="I22" s="5"/>
      <c r="J22" s="6"/>
    </row>
    <row r="23" spans="2:10" x14ac:dyDescent="0.25">
      <c r="B23" s="22"/>
      <c r="C23" s="19"/>
      <c r="D23" s="18"/>
      <c r="E23" s="19"/>
      <c r="F23" s="20"/>
      <c r="G23" s="21"/>
      <c r="H23" s="18"/>
      <c r="I23" s="5"/>
      <c r="J23" s="6"/>
    </row>
    <row r="24" spans="2:10" x14ac:dyDescent="0.25">
      <c r="B24" s="22"/>
      <c r="C24" s="19"/>
      <c r="D24" s="18"/>
      <c r="E24" s="19"/>
      <c r="F24" s="20"/>
      <c r="G24" s="21"/>
      <c r="H24" s="18"/>
      <c r="I24" s="5"/>
      <c r="J24" s="6"/>
    </row>
    <row r="25" spans="2:10" x14ac:dyDescent="0.25">
      <c r="B25" s="22"/>
      <c r="C25" s="19"/>
      <c r="D25" s="18"/>
      <c r="E25" s="19"/>
      <c r="F25" s="20"/>
      <c r="G25" s="21"/>
      <c r="H25" s="18"/>
      <c r="I25" s="5"/>
      <c r="J25" s="6"/>
    </row>
    <row r="26" spans="2:10" x14ac:dyDescent="0.25">
      <c r="B26" s="22"/>
      <c r="C26" s="19"/>
      <c r="D26" s="18"/>
      <c r="E26" s="19"/>
      <c r="F26" s="20"/>
      <c r="G26" s="21"/>
      <c r="H26" s="18"/>
      <c r="I26" s="5"/>
      <c r="J26" s="6"/>
    </row>
    <row r="27" spans="2:10" x14ac:dyDescent="0.25">
      <c r="B27" s="22"/>
      <c r="C27" s="19"/>
      <c r="D27" s="18"/>
      <c r="E27" s="19"/>
      <c r="F27" s="20"/>
      <c r="G27" s="21"/>
      <c r="H27" s="18"/>
      <c r="I27" s="5"/>
      <c r="J27" s="6"/>
    </row>
    <row r="28" spans="2:10" x14ac:dyDescent="0.25">
      <c r="B28" s="16"/>
      <c r="C28" s="17"/>
      <c r="D28" s="18"/>
      <c r="E28" s="19"/>
      <c r="F28" s="20"/>
      <c r="G28" s="21"/>
      <c r="H28" s="18"/>
      <c r="I28" s="5"/>
      <c r="J28" s="6"/>
    </row>
    <row r="29" spans="2:10" x14ac:dyDescent="0.25">
      <c r="B29" s="65" t="s">
        <v>10</v>
      </c>
      <c r="C29" s="66"/>
      <c r="D29" s="67"/>
      <c r="E29" s="26">
        <f>SUM(E4:E28)</f>
        <v>50048.94</v>
      </c>
      <c r="F29" s="27">
        <f>SUM(F4:F28)</f>
        <v>0</v>
      </c>
      <c r="G29" s="28">
        <f>SUM(G4:G28)</f>
        <v>0</v>
      </c>
      <c r="H29" s="25"/>
      <c r="I29" s="7"/>
    </row>
    <row r="30" spans="2:10" x14ac:dyDescent="0.25">
      <c r="C30" s="8"/>
      <c r="E30" s="8"/>
      <c r="F30" s="9"/>
      <c r="G30" s="10"/>
    </row>
    <row r="31" spans="2:10" x14ac:dyDescent="0.25">
      <c r="E31" s="8"/>
      <c r="F31" s="15"/>
    </row>
    <row r="32" spans="2:10" x14ac:dyDescent="0.25">
      <c r="E32" s="14"/>
      <c r="F32" s="15"/>
      <c r="I32" s="11"/>
    </row>
    <row r="33" spans="5:6" x14ac:dyDescent="0.25">
      <c r="E33" s="13"/>
      <c r="F33" s="15"/>
    </row>
    <row r="34" spans="5:6" x14ac:dyDescent="0.25">
      <c r="E34" s="12"/>
      <c r="F34" s="15"/>
    </row>
    <row r="35" spans="5:6" x14ac:dyDescent="0.25">
      <c r="F35" s="15"/>
    </row>
  </sheetData>
  <mergeCells count="2">
    <mergeCell ref="I3:J3"/>
    <mergeCell ref="B29:D29"/>
  </mergeCells>
  <conditionalFormatting sqref="C3:C5 C20:C22 C30:C1048576 C7:C18">
    <cfRule type="containsText" dxfId="13" priority="13" operator="containsText" text="acréscimo">
      <formula>NOT(ISERROR(SEARCH("acréscimo",C3)))</formula>
    </cfRule>
    <cfRule type="containsText" dxfId="12" priority="14" operator="containsText" text="supressão">
      <formula>NOT(ISERROR(SEARCH("supressão",C3)))</formula>
    </cfRule>
  </conditionalFormatting>
  <conditionalFormatting sqref="C19">
    <cfRule type="containsText" dxfId="11" priority="11" operator="containsText" text="acréscimo">
      <formula>NOT(ISERROR(SEARCH("acréscimo",C19)))</formula>
    </cfRule>
    <cfRule type="containsText" dxfId="10" priority="12" operator="containsText" text="supressão">
      <formula>NOT(ISERROR(SEARCH("supressão",C19)))</formula>
    </cfRule>
  </conditionalFormatting>
  <conditionalFormatting sqref="C23">
    <cfRule type="containsText" dxfId="9" priority="9" operator="containsText" text="acréscimo">
      <formula>NOT(ISERROR(SEARCH("acréscimo",C23)))</formula>
    </cfRule>
    <cfRule type="containsText" dxfId="8" priority="10" operator="containsText" text="supressão">
      <formula>NOT(ISERROR(SEARCH("supressão",C23)))</formula>
    </cfRule>
  </conditionalFormatting>
  <conditionalFormatting sqref="C24">
    <cfRule type="containsText" dxfId="7" priority="7" operator="containsText" text="acréscimo">
      <formula>NOT(ISERROR(SEARCH("acréscimo",C24)))</formula>
    </cfRule>
    <cfRule type="containsText" dxfId="6" priority="8" operator="containsText" text="supressão">
      <formula>NOT(ISERROR(SEARCH("supressão",C24)))</formula>
    </cfRule>
  </conditionalFormatting>
  <conditionalFormatting sqref="C25:C28">
    <cfRule type="containsText" dxfId="5" priority="5" operator="containsText" text="acréscimo">
      <formula>NOT(ISERROR(SEARCH("acréscimo",C25)))</formula>
    </cfRule>
    <cfRule type="containsText" dxfId="4" priority="6" operator="containsText" text="supressão">
      <formula>NOT(ISERROR(SEARCH("supressão",C25)))</formula>
    </cfRule>
  </conditionalFormatting>
  <conditionalFormatting sqref="H21">
    <cfRule type="containsText" dxfId="3" priority="3" operator="containsText" text="acréscimo">
      <formula>NOT(ISERROR(SEARCH("acréscimo",H21)))</formula>
    </cfRule>
    <cfRule type="containsText" dxfId="2" priority="4" operator="containsText" text="supressão">
      <formula>NOT(ISERROR(SEARCH("supressão",H21)))</formula>
    </cfRule>
  </conditionalFormatting>
  <conditionalFormatting sqref="C6">
    <cfRule type="containsText" dxfId="1" priority="1" operator="containsText" text="acréscimo">
      <formula>NOT(ISERROR(SEARCH("acréscimo",C6)))</formula>
    </cfRule>
    <cfRule type="containsText" dxfId="0" priority="2" operator="containsText" text="supressão">
      <formula>NOT(ISERROR(SEARCH("supressão",C6)))</formula>
    </cfRule>
  </conditionalFormatting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AH26"/>
  <sheetViews>
    <sheetView showGridLines="0" tabSelected="1" workbookViewId="0">
      <selection activeCell="O5" sqref="O5:R6"/>
    </sheetView>
  </sheetViews>
  <sheetFormatPr defaultRowHeight="15" x14ac:dyDescent="0.25"/>
  <cols>
    <col min="1" max="1" width="4.140625" style="33" customWidth="1"/>
    <col min="2" max="2" width="11.42578125" style="33" customWidth="1"/>
    <col min="3" max="3" width="17.85546875" style="33" customWidth="1"/>
    <col min="4" max="4" width="19.140625" style="33" customWidth="1"/>
    <col min="5" max="5" width="13.85546875" style="33" customWidth="1"/>
    <col min="6" max="7" width="15.28515625" style="33" customWidth="1"/>
    <col min="8" max="8" width="16" style="33" customWidth="1"/>
    <col min="9" max="9" width="16.7109375" style="34" customWidth="1"/>
    <col min="10" max="10" width="13.85546875" style="33" customWidth="1"/>
    <col min="11" max="12" width="15.28515625" style="33" customWidth="1"/>
    <col min="13" max="13" width="16" style="33" customWidth="1"/>
    <col min="14" max="14" width="16.7109375" style="34" customWidth="1"/>
    <col min="15" max="15" width="13.85546875" style="33" customWidth="1"/>
    <col min="16" max="17" width="15.28515625" style="33" customWidth="1"/>
    <col min="18" max="18" width="16" style="33" customWidth="1"/>
    <col min="19" max="19" width="16.7109375" style="34" customWidth="1"/>
    <col min="20" max="20" width="13.85546875" style="33" customWidth="1"/>
    <col min="21" max="22" width="15.28515625" style="33" customWidth="1"/>
    <col min="23" max="23" width="16" style="33" customWidth="1"/>
    <col min="24" max="24" width="16.7109375" style="34" customWidth="1"/>
    <col min="25" max="25" width="13.85546875" style="33" customWidth="1"/>
    <col min="26" max="27" width="15.28515625" style="33" customWidth="1"/>
    <col min="28" max="28" width="16" style="33" customWidth="1"/>
    <col min="29" max="29" width="16.7109375" style="34" customWidth="1"/>
    <col min="30" max="30" width="13.85546875" style="33" customWidth="1"/>
    <col min="31" max="32" width="15.28515625" style="33" customWidth="1"/>
    <col min="33" max="33" width="16" style="33" customWidth="1"/>
    <col min="34" max="34" width="16.7109375" style="34" bestFit="1" customWidth="1"/>
    <col min="35" max="35" width="9.140625" style="33" customWidth="1"/>
    <col min="36" max="16384" width="9.140625" style="33"/>
  </cols>
  <sheetData>
    <row r="1" spans="2:34" s="60" customFormat="1" x14ac:dyDescent="0.25">
      <c r="I1" s="61"/>
      <c r="N1" s="61"/>
      <c r="S1" s="61"/>
      <c r="X1" s="61"/>
      <c r="AC1" s="61"/>
      <c r="AH1" s="61"/>
    </row>
    <row r="2" spans="2:34" s="60" customFormat="1" x14ac:dyDescent="0.25">
      <c r="I2" s="61"/>
      <c r="N2" s="61"/>
      <c r="S2" s="61"/>
      <c r="X2" s="61"/>
      <c r="AC2" s="61"/>
      <c r="AH2" s="61"/>
    </row>
    <row r="3" spans="2:34" s="62" customFormat="1" x14ac:dyDescent="0.25"/>
    <row r="4" spans="2:34" s="62" customFormat="1" x14ac:dyDescent="0.25"/>
    <row r="5" spans="2:34" s="35" customFormat="1" x14ac:dyDescent="0.25">
      <c r="B5" s="72" t="str">
        <f>'Resumo do Contrato'!B3</f>
        <v>CONTRATO 26.2019.RER.FOR</v>
      </c>
      <c r="C5" s="72"/>
      <c r="D5" s="72"/>
      <c r="E5" s="71" t="s">
        <v>52</v>
      </c>
      <c r="F5" s="71"/>
      <c r="G5" s="71"/>
      <c r="H5" s="71"/>
      <c r="I5" s="69" t="s">
        <v>6</v>
      </c>
      <c r="J5" s="71"/>
      <c r="K5" s="71"/>
      <c r="L5" s="71"/>
      <c r="M5" s="71"/>
      <c r="N5" s="69" t="s">
        <v>6</v>
      </c>
      <c r="O5" s="71"/>
      <c r="P5" s="71"/>
      <c r="Q5" s="71"/>
      <c r="R5" s="71"/>
      <c r="S5" s="69" t="s">
        <v>6</v>
      </c>
      <c r="T5" s="71"/>
      <c r="U5" s="71"/>
      <c r="V5" s="71"/>
      <c r="W5" s="71"/>
      <c r="X5" s="69" t="s">
        <v>6</v>
      </c>
      <c r="Y5" s="71"/>
      <c r="Z5" s="71"/>
      <c r="AA5" s="71"/>
      <c r="AB5" s="71"/>
      <c r="AC5" s="69" t="s">
        <v>6</v>
      </c>
      <c r="AD5" s="71"/>
      <c r="AE5" s="71"/>
      <c r="AF5" s="71"/>
      <c r="AG5" s="71"/>
      <c r="AH5" s="69" t="s">
        <v>6</v>
      </c>
    </row>
    <row r="6" spans="2:34" s="35" customFormat="1" x14ac:dyDescent="0.25">
      <c r="B6" s="70" t="str">
        <f>'Resumo do Contrato'!D4</f>
        <v>20/05/2019 a 19/05/2020</v>
      </c>
      <c r="C6" s="70"/>
      <c r="D6" s="70"/>
      <c r="E6" s="71" t="s">
        <v>50</v>
      </c>
      <c r="F6" s="71"/>
      <c r="G6" s="71"/>
      <c r="H6" s="71"/>
      <c r="I6" s="69"/>
      <c r="J6" s="71"/>
      <c r="K6" s="71"/>
      <c r="L6" s="71"/>
      <c r="M6" s="71"/>
      <c r="N6" s="69"/>
      <c r="O6" s="71"/>
      <c r="P6" s="71"/>
      <c r="Q6" s="71"/>
      <c r="R6" s="71"/>
      <c r="S6" s="69"/>
      <c r="T6" s="71"/>
      <c r="U6" s="71"/>
      <c r="V6" s="71"/>
      <c r="W6" s="71"/>
      <c r="X6" s="69"/>
      <c r="Y6" s="71"/>
      <c r="Z6" s="71"/>
      <c r="AA6" s="71"/>
      <c r="AB6" s="71"/>
      <c r="AC6" s="69"/>
      <c r="AD6" s="71"/>
      <c r="AE6" s="71"/>
      <c r="AF6" s="71"/>
      <c r="AG6" s="71"/>
      <c r="AH6" s="69"/>
    </row>
    <row r="7" spans="2:34" s="35" customFormat="1" x14ac:dyDescent="0.25">
      <c r="B7" s="72"/>
      <c r="C7" s="72"/>
      <c r="D7" s="72"/>
      <c r="E7" s="71"/>
      <c r="F7" s="71"/>
      <c r="G7" s="71"/>
      <c r="H7" s="71"/>
      <c r="I7" s="69"/>
      <c r="J7" s="71"/>
      <c r="K7" s="71"/>
      <c r="L7" s="71"/>
      <c r="M7" s="71"/>
      <c r="N7" s="69"/>
      <c r="O7" s="71"/>
      <c r="P7" s="71"/>
      <c r="Q7" s="71"/>
      <c r="R7" s="71"/>
      <c r="S7" s="69"/>
      <c r="T7" s="71"/>
      <c r="U7" s="71"/>
      <c r="V7" s="71"/>
      <c r="W7" s="71"/>
      <c r="X7" s="69"/>
      <c r="Y7" s="71"/>
      <c r="Z7" s="71"/>
      <c r="AA7" s="71"/>
      <c r="AB7" s="71"/>
      <c r="AC7" s="69"/>
      <c r="AD7" s="71"/>
      <c r="AE7" s="71"/>
      <c r="AF7" s="71"/>
      <c r="AG7" s="71"/>
      <c r="AH7" s="69"/>
    </row>
    <row r="8" spans="2:34" s="36" customFormat="1" ht="30" x14ac:dyDescent="0.25">
      <c r="B8" s="73"/>
      <c r="C8" s="37" t="s">
        <v>7</v>
      </c>
      <c r="D8" s="37" t="s">
        <v>0</v>
      </c>
      <c r="E8" s="37" t="s">
        <v>11</v>
      </c>
      <c r="F8" s="37" t="s">
        <v>12</v>
      </c>
      <c r="G8" s="37" t="s">
        <v>15</v>
      </c>
      <c r="H8" s="38" t="s">
        <v>5</v>
      </c>
      <c r="I8" s="69"/>
      <c r="J8" s="37" t="s">
        <v>11</v>
      </c>
      <c r="K8" s="37" t="s">
        <v>12</v>
      </c>
      <c r="L8" s="37" t="s">
        <v>15</v>
      </c>
      <c r="M8" s="38" t="s">
        <v>5</v>
      </c>
      <c r="N8" s="69"/>
      <c r="O8" s="37" t="s">
        <v>11</v>
      </c>
      <c r="P8" s="37" t="s">
        <v>12</v>
      </c>
      <c r="Q8" s="37" t="s">
        <v>15</v>
      </c>
      <c r="R8" s="38" t="s">
        <v>5</v>
      </c>
      <c r="S8" s="69"/>
      <c r="T8" s="37" t="s">
        <v>11</v>
      </c>
      <c r="U8" s="37" t="s">
        <v>12</v>
      </c>
      <c r="V8" s="37" t="s">
        <v>15</v>
      </c>
      <c r="W8" s="38" t="s">
        <v>5</v>
      </c>
      <c r="X8" s="69"/>
      <c r="Y8" s="37" t="s">
        <v>11</v>
      </c>
      <c r="Z8" s="37" t="s">
        <v>12</v>
      </c>
      <c r="AA8" s="37" t="s">
        <v>15</v>
      </c>
      <c r="AB8" s="38" t="s">
        <v>5</v>
      </c>
      <c r="AC8" s="69"/>
      <c r="AD8" s="37" t="s">
        <v>11</v>
      </c>
      <c r="AE8" s="37" t="s">
        <v>12</v>
      </c>
      <c r="AF8" s="37" t="s">
        <v>15</v>
      </c>
      <c r="AG8" s="38" t="s">
        <v>5</v>
      </c>
      <c r="AH8" s="69"/>
    </row>
    <row r="9" spans="2:34" s="35" customFormat="1" x14ac:dyDescent="0.25">
      <c r="B9" s="73"/>
      <c r="C9" s="39">
        <f>D9/12</f>
        <v>4170.7449999999999</v>
      </c>
      <c r="D9" s="40">
        <v>50048.94</v>
      </c>
      <c r="E9" s="40">
        <f>F9/12</f>
        <v>4170.7458333333334</v>
      </c>
      <c r="F9" s="40">
        <v>50048.95</v>
      </c>
      <c r="G9" s="40">
        <f>F9-D9</f>
        <v>9.9999999947613105E-3</v>
      </c>
      <c r="H9" s="41">
        <v>50048.95</v>
      </c>
      <c r="I9" s="42">
        <f>H9+D9</f>
        <v>100097.89</v>
      </c>
      <c r="J9" s="40"/>
      <c r="K9" s="40"/>
      <c r="L9" s="40"/>
      <c r="M9" s="41"/>
      <c r="N9" s="42">
        <f>M9+I9</f>
        <v>100097.89</v>
      </c>
      <c r="O9" s="40"/>
      <c r="P9" s="40"/>
      <c r="Q9" s="40"/>
      <c r="R9" s="41"/>
      <c r="S9" s="42">
        <f>R9+N9</f>
        <v>100097.89</v>
      </c>
      <c r="T9" s="40"/>
      <c r="U9" s="40"/>
      <c r="V9" s="40"/>
      <c r="W9" s="41"/>
      <c r="X9" s="42">
        <f>W9+S9</f>
        <v>100097.89</v>
      </c>
      <c r="Y9" s="40"/>
      <c r="Z9" s="40"/>
      <c r="AA9" s="40"/>
      <c r="AB9" s="41"/>
      <c r="AC9" s="42">
        <f>AB9+X9</f>
        <v>100097.89</v>
      </c>
      <c r="AD9" s="40"/>
      <c r="AE9" s="40"/>
      <c r="AF9" s="40">
        <f>AE9-Z9</f>
        <v>0</v>
      </c>
      <c r="AG9" s="41"/>
      <c r="AH9" s="42">
        <f>AG9+AC9</f>
        <v>100097.89</v>
      </c>
    </row>
    <row r="10" spans="2:34" s="35" customFormat="1" x14ac:dyDescent="0.25">
      <c r="B10" s="68" t="s">
        <v>13</v>
      </c>
      <c r="C10" s="68"/>
      <c r="D10" s="43"/>
      <c r="E10" s="68" t="s">
        <v>13</v>
      </c>
      <c r="F10" s="68"/>
      <c r="G10" s="44"/>
      <c r="H10" s="45"/>
      <c r="I10" s="45"/>
      <c r="J10" s="68" t="s">
        <v>13</v>
      </c>
      <c r="K10" s="68"/>
      <c r="L10" s="57"/>
      <c r="M10" s="45"/>
      <c r="N10" s="45"/>
      <c r="O10" s="68" t="s">
        <v>13</v>
      </c>
      <c r="P10" s="68"/>
      <c r="Q10" s="57"/>
      <c r="R10" s="45"/>
      <c r="S10" s="45"/>
      <c r="T10" s="68" t="s">
        <v>13</v>
      </c>
      <c r="U10" s="68"/>
      <c r="V10" s="57"/>
      <c r="W10" s="45"/>
      <c r="X10" s="45"/>
      <c r="Y10" s="68" t="s">
        <v>13</v>
      </c>
      <c r="Z10" s="68"/>
      <c r="AA10" s="57"/>
      <c r="AB10" s="45"/>
      <c r="AC10" s="45"/>
      <c r="AD10" s="68" t="s">
        <v>13</v>
      </c>
      <c r="AE10" s="68"/>
      <c r="AF10" s="57"/>
      <c r="AG10" s="45"/>
      <c r="AH10" s="45"/>
    </row>
    <row r="11" spans="2:34" s="46" customFormat="1" x14ac:dyDescent="0.25">
      <c r="B11" s="49" t="s">
        <v>20</v>
      </c>
      <c r="C11" s="47" t="s">
        <v>21</v>
      </c>
      <c r="D11" s="48"/>
      <c r="E11" s="49" t="s">
        <v>20</v>
      </c>
      <c r="F11" s="50" t="s">
        <v>14</v>
      </c>
      <c r="G11" s="50" t="s">
        <v>21</v>
      </c>
      <c r="H11" s="51"/>
      <c r="I11" s="45"/>
      <c r="J11" s="49" t="s">
        <v>20</v>
      </c>
      <c r="K11" s="50" t="s">
        <v>14</v>
      </c>
      <c r="L11" s="50" t="s">
        <v>21</v>
      </c>
      <c r="M11" s="51"/>
      <c r="N11" s="45"/>
      <c r="O11" s="49" t="s">
        <v>20</v>
      </c>
      <c r="P11" s="50" t="s">
        <v>14</v>
      </c>
      <c r="Q11" s="50" t="s">
        <v>21</v>
      </c>
      <c r="R11" s="51"/>
      <c r="S11" s="45"/>
      <c r="T11" s="49" t="s">
        <v>20</v>
      </c>
      <c r="U11" s="50" t="s">
        <v>14</v>
      </c>
      <c r="V11" s="50" t="s">
        <v>21</v>
      </c>
      <c r="W11" s="51"/>
      <c r="X11" s="45"/>
      <c r="Y11" s="49" t="s">
        <v>20</v>
      </c>
      <c r="Z11" s="50" t="s">
        <v>14</v>
      </c>
      <c r="AA11" s="50" t="s">
        <v>21</v>
      </c>
      <c r="AB11" s="51"/>
      <c r="AC11" s="45"/>
      <c r="AD11" s="49" t="s">
        <v>20</v>
      </c>
      <c r="AE11" s="50" t="s">
        <v>14</v>
      </c>
      <c r="AF11" s="50" t="s">
        <v>21</v>
      </c>
      <c r="AG11" s="51"/>
      <c r="AH11" s="45"/>
    </row>
    <row r="12" spans="2:34" s="35" customFormat="1" x14ac:dyDescent="0.25">
      <c r="B12" s="52" t="s">
        <v>16</v>
      </c>
      <c r="C12" s="53">
        <v>4170.75</v>
      </c>
      <c r="E12" s="52" t="s">
        <v>30</v>
      </c>
      <c r="F12" s="55">
        <f>G12-C12</f>
        <v>0</v>
      </c>
      <c r="G12" s="55">
        <v>4170.75</v>
      </c>
      <c r="H12" s="56"/>
      <c r="I12" s="45"/>
      <c r="J12" s="52"/>
      <c r="K12" s="55">
        <f>(L9/360)*148</f>
        <v>0</v>
      </c>
      <c r="L12" s="55"/>
      <c r="M12" s="56"/>
      <c r="N12" s="45"/>
      <c r="O12" s="52"/>
      <c r="P12" s="55"/>
      <c r="Q12" s="55"/>
      <c r="R12" s="56"/>
      <c r="S12" s="45"/>
      <c r="T12" s="52"/>
      <c r="U12" s="55">
        <f>V9</f>
        <v>0</v>
      </c>
      <c r="V12" s="55"/>
      <c r="W12" s="56"/>
      <c r="X12" s="45"/>
      <c r="Y12" s="52"/>
      <c r="Z12" s="55">
        <f>(AA9/365)*269</f>
        <v>0</v>
      </c>
      <c r="AA12" s="55">
        <f>Z12+V12</f>
        <v>0</v>
      </c>
      <c r="AB12" s="56"/>
      <c r="AC12" s="45"/>
      <c r="AD12" s="52"/>
      <c r="AE12" s="55"/>
      <c r="AF12" s="55"/>
      <c r="AG12" s="56"/>
      <c r="AH12" s="45"/>
    </row>
    <row r="13" spans="2:34" s="35" customFormat="1" x14ac:dyDescent="0.25">
      <c r="B13" s="52" t="s">
        <v>17</v>
      </c>
      <c r="C13" s="53">
        <v>4170.75</v>
      </c>
      <c r="E13" s="52" t="s">
        <v>31</v>
      </c>
      <c r="F13" s="55">
        <f t="shared" ref="F13:F23" si="0">G13-C13</f>
        <v>0</v>
      </c>
      <c r="G13" s="55">
        <v>4170.75</v>
      </c>
      <c r="H13" s="59"/>
      <c r="I13" s="45"/>
      <c r="J13" s="52"/>
      <c r="K13" s="55"/>
      <c r="L13" s="55"/>
      <c r="M13" s="59"/>
      <c r="N13" s="45"/>
      <c r="O13" s="52"/>
      <c r="P13" s="55"/>
      <c r="Q13" s="55"/>
      <c r="R13" s="59"/>
      <c r="S13" s="45"/>
      <c r="T13" s="54"/>
      <c r="U13" s="55"/>
      <c r="V13" s="55"/>
      <c r="W13" s="59"/>
      <c r="X13" s="45"/>
      <c r="Y13" s="54"/>
      <c r="Z13" s="55"/>
      <c r="AA13" s="55"/>
      <c r="AB13" s="59"/>
      <c r="AC13" s="45"/>
      <c r="AD13" s="54"/>
      <c r="AE13" s="55"/>
      <c r="AF13" s="55"/>
      <c r="AG13" s="59"/>
      <c r="AH13" s="45"/>
    </row>
    <row r="14" spans="2:34" s="35" customFormat="1" x14ac:dyDescent="0.25">
      <c r="B14" s="52" t="s">
        <v>18</v>
      </c>
      <c r="C14" s="53">
        <v>4170.75</v>
      </c>
      <c r="E14" s="52" t="s">
        <v>32</v>
      </c>
      <c r="F14" s="55">
        <f t="shared" si="0"/>
        <v>0</v>
      </c>
      <c r="G14" s="55">
        <v>4170.75</v>
      </c>
      <c r="H14" s="59"/>
      <c r="I14" s="45"/>
      <c r="J14" s="52"/>
      <c r="K14" s="55"/>
      <c r="L14" s="55"/>
      <c r="M14" s="59"/>
      <c r="N14" s="45"/>
      <c r="O14" s="52"/>
      <c r="P14" s="55"/>
      <c r="Q14" s="55"/>
      <c r="R14" s="59"/>
      <c r="S14" s="45"/>
      <c r="T14" s="54"/>
      <c r="U14" s="55"/>
      <c r="V14" s="55"/>
      <c r="W14" s="59"/>
      <c r="X14" s="45"/>
      <c r="Y14" s="54"/>
      <c r="Z14" s="55"/>
      <c r="AA14" s="55"/>
      <c r="AB14" s="59"/>
      <c r="AC14" s="45"/>
      <c r="AD14" s="54"/>
      <c r="AE14" s="55"/>
      <c r="AF14" s="55"/>
      <c r="AG14" s="59"/>
      <c r="AH14" s="45"/>
    </row>
    <row r="15" spans="2:34" s="35" customFormat="1" x14ac:dyDescent="0.25">
      <c r="B15" s="52" t="s">
        <v>19</v>
      </c>
      <c r="C15" s="53">
        <v>4170.75</v>
      </c>
      <c r="E15" s="52" t="s">
        <v>33</v>
      </c>
      <c r="F15" s="55">
        <f t="shared" si="0"/>
        <v>0</v>
      </c>
      <c r="G15" s="55">
        <v>4170.75</v>
      </c>
      <c r="H15" s="56"/>
      <c r="I15" s="45"/>
      <c r="J15" s="52"/>
      <c r="K15" s="55"/>
      <c r="L15" s="55"/>
      <c r="M15" s="56"/>
      <c r="N15" s="45"/>
      <c r="O15" s="52"/>
      <c r="P15" s="55"/>
      <c r="Q15" s="55"/>
      <c r="R15" s="56"/>
      <c r="S15" s="45"/>
      <c r="T15" s="54"/>
      <c r="U15" s="55"/>
      <c r="V15" s="55"/>
      <c r="W15" s="56"/>
      <c r="X15" s="45"/>
      <c r="Y15" s="54"/>
      <c r="Z15" s="55"/>
      <c r="AA15" s="55"/>
      <c r="AB15" s="56"/>
      <c r="AC15" s="45"/>
      <c r="AD15" s="54"/>
      <c r="AE15" s="55"/>
      <c r="AF15" s="55"/>
      <c r="AG15" s="56"/>
      <c r="AH15" s="45"/>
    </row>
    <row r="16" spans="2:34" s="35" customFormat="1" x14ac:dyDescent="0.25">
      <c r="B16" s="52" t="s">
        <v>22</v>
      </c>
      <c r="C16" s="53">
        <v>4170.75</v>
      </c>
      <c r="E16" s="52" t="s">
        <v>34</v>
      </c>
      <c r="F16" s="55">
        <f t="shared" si="0"/>
        <v>0</v>
      </c>
      <c r="G16" s="55">
        <v>4170.75</v>
      </c>
      <c r="H16" s="56"/>
      <c r="I16" s="45"/>
      <c r="J16" s="52"/>
      <c r="K16" s="55"/>
      <c r="L16" s="55"/>
      <c r="M16" s="56"/>
      <c r="N16" s="45"/>
      <c r="O16" s="52"/>
      <c r="P16" s="55"/>
      <c r="Q16" s="55"/>
      <c r="R16" s="56"/>
      <c r="S16" s="45"/>
      <c r="T16" s="54"/>
      <c r="U16" s="55"/>
      <c r="V16" s="55"/>
      <c r="W16" s="56"/>
      <c r="X16" s="45"/>
      <c r="Y16" s="54"/>
      <c r="Z16" s="55"/>
      <c r="AA16" s="55"/>
      <c r="AB16" s="56"/>
      <c r="AC16" s="45"/>
      <c r="AD16" s="54"/>
      <c r="AE16" s="55"/>
      <c r="AF16" s="55"/>
      <c r="AG16" s="56"/>
      <c r="AH16" s="45"/>
    </row>
    <row r="17" spans="2:34" s="35" customFormat="1" x14ac:dyDescent="0.25">
      <c r="B17" s="52" t="s">
        <v>23</v>
      </c>
      <c r="C17" s="53">
        <v>4170.75</v>
      </c>
      <c r="E17" s="52" t="s">
        <v>35</v>
      </c>
      <c r="F17" s="55">
        <f t="shared" si="0"/>
        <v>0</v>
      </c>
      <c r="G17" s="55">
        <v>4170.75</v>
      </c>
      <c r="H17" s="56"/>
      <c r="I17" s="45"/>
      <c r="J17" s="52"/>
      <c r="K17" s="55"/>
      <c r="L17" s="55"/>
      <c r="M17" s="56"/>
      <c r="N17" s="45"/>
      <c r="O17" s="52"/>
      <c r="P17" s="55"/>
      <c r="Q17" s="55"/>
      <c r="R17" s="56"/>
      <c r="S17" s="45"/>
      <c r="T17" s="54"/>
      <c r="U17" s="55"/>
      <c r="V17" s="55"/>
      <c r="W17" s="56"/>
      <c r="X17" s="45"/>
      <c r="Y17" s="54"/>
      <c r="Z17" s="55"/>
      <c r="AA17" s="55"/>
      <c r="AB17" s="56"/>
      <c r="AC17" s="45"/>
      <c r="AD17" s="54"/>
      <c r="AE17" s="55"/>
      <c r="AF17" s="55"/>
      <c r="AG17" s="56"/>
      <c r="AH17" s="45"/>
    </row>
    <row r="18" spans="2:34" s="35" customFormat="1" x14ac:dyDescent="0.25">
      <c r="B18" s="52" t="s">
        <v>24</v>
      </c>
      <c r="C18" s="53">
        <v>4170.75</v>
      </c>
      <c r="E18" s="52" t="s">
        <v>36</v>
      </c>
      <c r="F18" s="55">
        <f t="shared" si="0"/>
        <v>0</v>
      </c>
      <c r="G18" s="55">
        <v>4170.75</v>
      </c>
      <c r="H18" s="56"/>
      <c r="I18" s="45"/>
      <c r="J18" s="52"/>
      <c r="K18" s="55"/>
      <c r="L18" s="55"/>
      <c r="M18" s="56"/>
      <c r="N18" s="45"/>
      <c r="O18" s="52"/>
      <c r="P18" s="55"/>
      <c r="Q18" s="55"/>
      <c r="R18" s="56"/>
      <c r="S18" s="45"/>
      <c r="T18" s="54"/>
      <c r="U18" s="55"/>
      <c r="V18" s="55"/>
      <c r="W18" s="56"/>
      <c r="X18" s="45"/>
      <c r="Y18" s="54"/>
      <c r="Z18" s="55"/>
      <c r="AA18" s="55"/>
      <c r="AB18" s="56"/>
      <c r="AC18" s="45"/>
      <c r="AD18" s="54"/>
      <c r="AE18" s="55"/>
      <c r="AF18" s="55"/>
      <c r="AG18" s="56"/>
      <c r="AH18" s="45"/>
    </row>
    <row r="19" spans="2:34" s="35" customFormat="1" x14ac:dyDescent="0.25">
      <c r="B19" s="52" t="s">
        <v>25</v>
      </c>
      <c r="C19" s="53">
        <v>4170.75</v>
      </c>
      <c r="E19" s="52" t="s">
        <v>37</v>
      </c>
      <c r="F19" s="55">
        <f t="shared" si="0"/>
        <v>0</v>
      </c>
      <c r="G19" s="55">
        <v>4170.75</v>
      </c>
      <c r="H19" s="56"/>
      <c r="I19" s="45"/>
      <c r="J19" s="52"/>
      <c r="K19" s="55"/>
      <c r="L19" s="55"/>
      <c r="M19" s="56"/>
      <c r="N19" s="45"/>
      <c r="O19" s="52"/>
      <c r="P19" s="55"/>
      <c r="Q19" s="55"/>
      <c r="R19" s="56"/>
      <c r="S19" s="45"/>
      <c r="T19" s="54"/>
      <c r="U19" s="55"/>
      <c r="V19" s="55"/>
      <c r="W19" s="56"/>
      <c r="X19" s="45"/>
      <c r="Y19" s="54"/>
      <c r="Z19" s="55"/>
      <c r="AA19" s="55"/>
      <c r="AB19" s="56"/>
      <c r="AC19" s="45"/>
      <c r="AD19" s="54"/>
      <c r="AE19" s="55"/>
      <c r="AF19" s="55"/>
      <c r="AG19" s="56"/>
      <c r="AH19" s="45"/>
    </row>
    <row r="20" spans="2:34" s="35" customFormat="1" x14ac:dyDescent="0.25">
      <c r="B20" s="52" t="s">
        <v>26</v>
      </c>
      <c r="C20" s="53">
        <v>4170.75</v>
      </c>
      <c r="E20" s="52" t="s">
        <v>38</v>
      </c>
      <c r="F20" s="55">
        <f t="shared" si="0"/>
        <v>0</v>
      </c>
      <c r="G20" s="55">
        <v>4170.75</v>
      </c>
      <c r="H20" s="56"/>
      <c r="I20" s="45"/>
      <c r="J20" s="52"/>
      <c r="K20" s="55"/>
      <c r="L20" s="55"/>
      <c r="M20" s="56"/>
      <c r="N20" s="45"/>
      <c r="O20" s="52"/>
      <c r="P20" s="55"/>
      <c r="Q20" s="55"/>
      <c r="R20" s="56"/>
      <c r="S20" s="45"/>
      <c r="T20" s="54"/>
      <c r="U20" s="55"/>
      <c r="V20" s="55"/>
      <c r="W20" s="56"/>
      <c r="X20" s="45"/>
      <c r="Y20" s="54"/>
      <c r="Z20" s="55"/>
      <c r="AA20" s="55"/>
      <c r="AB20" s="56"/>
      <c r="AC20" s="45"/>
      <c r="AD20" s="54"/>
      <c r="AE20" s="55"/>
      <c r="AF20" s="55"/>
      <c r="AG20" s="56"/>
      <c r="AH20" s="45"/>
    </row>
    <row r="21" spans="2:34" s="35" customFormat="1" x14ac:dyDescent="0.25">
      <c r="B21" s="52" t="s">
        <v>27</v>
      </c>
      <c r="C21" s="53">
        <v>4170.75</v>
      </c>
      <c r="E21" s="52" t="s">
        <v>39</v>
      </c>
      <c r="F21" s="55">
        <f t="shared" si="0"/>
        <v>0</v>
      </c>
      <c r="G21" s="55">
        <v>4170.75</v>
      </c>
      <c r="H21" s="56"/>
      <c r="I21" s="45"/>
      <c r="J21" s="52"/>
      <c r="K21" s="55"/>
      <c r="L21" s="55"/>
      <c r="M21" s="56"/>
      <c r="N21" s="45"/>
      <c r="O21" s="52"/>
      <c r="P21" s="55"/>
      <c r="Q21" s="55"/>
      <c r="R21" s="56"/>
      <c r="S21" s="45"/>
      <c r="T21" s="54"/>
      <c r="U21" s="55"/>
      <c r="V21" s="55"/>
      <c r="W21" s="56"/>
      <c r="X21" s="45"/>
      <c r="Y21" s="54"/>
      <c r="Z21" s="55"/>
      <c r="AA21" s="55"/>
      <c r="AB21" s="56"/>
      <c r="AC21" s="45"/>
      <c r="AD21" s="54"/>
      <c r="AE21" s="55"/>
      <c r="AF21" s="55"/>
      <c r="AG21" s="56"/>
      <c r="AH21" s="45"/>
    </row>
    <row r="22" spans="2:34" s="35" customFormat="1" x14ac:dyDescent="0.25">
      <c r="B22" s="52" t="s">
        <v>28</v>
      </c>
      <c r="C22" s="53">
        <v>4170.75</v>
      </c>
      <c r="E22" s="52" t="s">
        <v>40</v>
      </c>
      <c r="F22" s="55">
        <f t="shared" si="0"/>
        <v>0</v>
      </c>
      <c r="G22" s="55">
        <v>4170.75</v>
      </c>
      <c r="H22" s="56"/>
      <c r="I22" s="45"/>
      <c r="J22" s="52"/>
      <c r="K22" s="55"/>
      <c r="L22" s="55"/>
      <c r="M22" s="56"/>
      <c r="N22" s="45"/>
      <c r="O22" s="52"/>
      <c r="P22" s="55"/>
      <c r="Q22" s="55"/>
      <c r="R22" s="56"/>
      <c r="S22" s="45"/>
      <c r="T22" s="54"/>
      <c r="U22" s="55"/>
      <c r="V22" s="55"/>
      <c r="W22" s="56"/>
      <c r="X22" s="45"/>
      <c r="Y22" s="54"/>
      <c r="Z22" s="55"/>
      <c r="AA22" s="55"/>
      <c r="AB22" s="56"/>
      <c r="AC22" s="45"/>
      <c r="AD22" s="54"/>
      <c r="AE22" s="55"/>
      <c r="AF22" s="55"/>
      <c r="AG22" s="56"/>
      <c r="AH22" s="45"/>
    </row>
    <row r="23" spans="2:34" s="35" customFormat="1" x14ac:dyDescent="0.25">
      <c r="B23" s="52" t="s">
        <v>29</v>
      </c>
      <c r="C23" s="53">
        <v>4170.75</v>
      </c>
      <c r="E23" s="52" t="s">
        <v>41</v>
      </c>
      <c r="F23" s="55">
        <f t="shared" si="0"/>
        <v>0</v>
      </c>
      <c r="G23" s="55">
        <v>4170.75</v>
      </c>
      <c r="H23" s="56"/>
      <c r="I23" s="45"/>
      <c r="J23" s="52"/>
      <c r="K23" s="55"/>
      <c r="L23" s="55"/>
      <c r="M23" s="56"/>
      <c r="N23" s="45"/>
      <c r="O23" s="52"/>
      <c r="P23" s="55"/>
      <c r="Q23" s="55"/>
      <c r="R23" s="56"/>
      <c r="S23" s="45"/>
      <c r="T23" s="54"/>
      <c r="U23" s="55"/>
      <c r="V23" s="55"/>
      <c r="W23" s="56"/>
      <c r="X23" s="45"/>
      <c r="Y23" s="54"/>
      <c r="Z23" s="55"/>
      <c r="AA23" s="55"/>
      <c r="AB23" s="56"/>
      <c r="AC23" s="45"/>
      <c r="AD23" s="54"/>
      <c r="AE23" s="55"/>
      <c r="AF23" s="55"/>
      <c r="AG23" s="56"/>
      <c r="AH23" s="45"/>
    </row>
    <row r="24" spans="2:34" s="35" customFormat="1" x14ac:dyDescent="0.25">
      <c r="I24" s="45"/>
      <c r="N24" s="45"/>
      <c r="S24" s="45"/>
      <c r="X24" s="45"/>
      <c r="AC24" s="45"/>
      <c r="AH24" s="45"/>
    </row>
    <row r="25" spans="2:34" x14ac:dyDescent="0.25">
      <c r="I25" s="45"/>
      <c r="N25" s="45"/>
      <c r="S25" s="45"/>
      <c r="X25" s="45"/>
      <c r="AC25" s="45"/>
      <c r="AH25" s="45"/>
    </row>
    <row r="26" spans="2:34" x14ac:dyDescent="0.25">
      <c r="I26" s="45"/>
      <c r="N26" s="45"/>
      <c r="S26" s="45"/>
      <c r="X26" s="45"/>
      <c r="AC26" s="45"/>
      <c r="AH26" s="45"/>
    </row>
  </sheetData>
  <mergeCells count="35">
    <mergeCell ref="AD5:AG5"/>
    <mergeCell ref="AH5:AH8"/>
    <mergeCell ref="AD6:AG6"/>
    <mergeCell ref="AD7:AG7"/>
    <mergeCell ref="AD10:AE10"/>
    <mergeCell ref="Y5:AB5"/>
    <mergeCell ref="AC5:AC8"/>
    <mergeCell ref="Y6:AB6"/>
    <mergeCell ref="Y7:AB7"/>
    <mergeCell ref="Y10:Z10"/>
    <mergeCell ref="T5:W5"/>
    <mergeCell ref="X5:X8"/>
    <mergeCell ref="T6:W6"/>
    <mergeCell ref="T7:W7"/>
    <mergeCell ref="T10:U10"/>
    <mergeCell ref="O5:R5"/>
    <mergeCell ref="S5:S8"/>
    <mergeCell ref="O6:R6"/>
    <mergeCell ref="O7:R7"/>
    <mergeCell ref="O10:P10"/>
    <mergeCell ref="J5:M5"/>
    <mergeCell ref="N5:N8"/>
    <mergeCell ref="J6:M6"/>
    <mergeCell ref="J7:M7"/>
    <mergeCell ref="J10:K10"/>
    <mergeCell ref="B10:C10"/>
    <mergeCell ref="E10:F10"/>
    <mergeCell ref="I5:I8"/>
    <mergeCell ref="B6:D6"/>
    <mergeCell ref="E6:H6"/>
    <mergeCell ref="B7:D7"/>
    <mergeCell ref="E7:H7"/>
    <mergeCell ref="B8:B9"/>
    <mergeCell ref="B5:D5"/>
    <mergeCell ref="E5:H5"/>
  </mergeCells>
  <phoneticPr fontId="11" type="noConversion"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Resumo do Contrato</vt:lpstr>
      <vt:lpstr>Cronograma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Karol Konopka Bueno</dc:creator>
  <cp:lastModifiedBy>JOICE NARA DE FARIA </cp:lastModifiedBy>
  <dcterms:created xsi:type="dcterms:W3CDTF">2018-03-05T11:36:05Z</dcterms:created>
  <dcterms:modified xsi:type="dcterms:W3CDTF">2020-07-31T13:53:21Z</dcterms:modified>
</cp:coreProperties>
</file>