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ice.faria\Downloads\"/>
    </mc:Choice>
  </mc:AlternateContent>
  <xr:revisionPtr revIDLastSave="0" documentId="8_{C77B1DF2-7C58-47C6-9E1C-FF382F56B7D8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Resumo do Contrato" sheetId="2" r:id="rId1"/>
    <sheet name="Cronograma" sheetId="3" r:id="rId2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3" l="1"/>
  <c r="F14" i="3"/>
  <c r="F15" i="3"/>
  <c r="F16" i="3"/>
  <c r="F17" i="3"/>
  <c r="F18" i="3"/>
  <c r="F19" i="3"/>
  <c r="F20" i="3"/>
  <c r="F21" i="3"/>
  <c r="F22" i="3"/>
  <c r="F23" i="3"/>
  <c r="F12" i="3"/>
  <c r="E9" i="3" l="1"/>
  <c r="C9" i="3"/>
  <c r="I9" i="3" l="1"/>
  <c r="U12" i="3" l="1"/>
  <c r="G9" i="3"/>
  <c r="AF9" i="3"/>
  <c r="Z12" i="3"/>
  <c r="K12" i="3"/>
  <c r="AA12" i="3" l="1"/>
  <c r="N9" i="3" l="1"/>
  <c r="S9" i="3" s="1"/>
  <c r="X9" i="3" l="1"/>
  <c r="AC9" i="3" s="1"/>
  <c r="AH9" i="3" s="1"/>
  <c r="E29" i="2"/>
  <c r="B6" i="3" l="1"/>
  <c r="B5" i="3"/>
  <c r="G29" i="2"/>
  <c r="F29" i="2"/>
</calcChain>
</file>

<file path=xl/sharedStrings.xml><?xml version="1.0" encoding="utf-8"?>
<sst xmlns="http://schemas.openxmlformats.org/spreadsheetml/2006/main" count="103" uniqueCount="53">
  <si>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</si>
  <si>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</si>
  <si>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</si>
  <si>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</si>
  <si>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</si>
  <si>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</si>
  <si>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</si>
  <si>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</si>
  <si>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</si>
  <si>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</si>
  <si>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</si>
  <si>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</si>
  <si>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</si>
  <si>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</si>
  <si>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</si>
  <si>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Diferença Global</t>
  </si>
  <si>
    <t>1º</t>
  </si>
  <si>
    <t>2º</t>
  </si>
  <si>
    <t>3º</t>
  </si>
  <si>
    <t>4º</t>
  </si>
  <si>
    <t>Parcela nº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</si>
  <si>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</si>
  <si>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</si>
  <si>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</si>
  <si>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</si>
  <si>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</si>
  <si>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</si>
  <si>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</si>
  <si>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</si>
  <si>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</si>
  <si>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</si>
  <si>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</si>
  <si>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</si>
  <si>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</si>
  <si>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</si>
  <si>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</si>
  <si>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</si>
  <si>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</si>
  <si>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</si>
  <si>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</si>
  <si>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</si>
  <si>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</si>
  <si>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Prorrogação</t>
  </si>
  <si>
    <t>CONTRATO 26.2019.RER.FOR</t>
  </si>
  <si>
    <t>20/05/2019 a 19/05/2020</t>
  </si>
  <si>
    <t>Portaria 88 - 29/05/2019</t>
  </si>
  <si>
    <t>Nomeação de fiscal</t>
  </si>
  <si>
    <t>23211.000683/2019-33</t>
  </si>
  <si>
    <t>23211.000796/2019-39</t>
  </si>
  <si>
    <t>ADITIVO 01/2020 - 30/04/2020</t>
  </si>
  <si>
    <t>20/05/2020 a 19/05/2021</t>
  </si>
  <si>
    <t>23211.000246/2020-53</t>
  </si>
  <si>
    <t>ADITIVO 01/2020 - 30/04/2020 -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</si>
</sst>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5"/>
  <sheetViews>
    <sheetView showGridLines="0" workbookViewId="0">
      <selection activeCell="H7" sqref="H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43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4"/>
      <c r="J3" s="64"/>
    </row>
    <row r="4" spans="2:10" x14ac:dyDescent="0.25">
      <c r="B4" s="22" t="s">
        <v>3</v>
      </c>
      <c r="C4" s="19"/>
      <c r="D4" s="23" t="s">
        <v>44</v>
      </c>
      <c r="E4" s="19">
        <v>50048.94</v>
      </c>
      <c r="F4" s="20"/>
      <c r="G4" s="21"/>
      <c r="H4" s="23" t="s">
        <v>47</v>
      </c>
      <c r="I4" s="5"/>
    </row>
    <row r="5" spans="2:10" x14ac:dyDescent="0.25">
      <c r="B5" s="22" t="s">
        <v>45</v>
      </c>
      <c r="C5" s="19" t="s">
        <v>46</v>
      </c>
      <c r="D5" s="23"/>
      <c r="E5" s="19"/>
      <c r="F5" s="20"/>
      <c r="G5" s="21"/>
      <c r="H5" s="23" t="s">
        <v>48</v>
      </c>
      <c r="I5" s="5"/>
    </row>
    <row r="6" spans="2:10" x14ac:dyDescent="0.25">
      <c r="B6" s="22" t="s">
        <v>49</v>
      </c>
      <c r="C6" s="19" t="s">
        <v>42</v>
      </c>
      <c r="D6" s="23" t="s">
        <v>50</v>
      </c>
      <c r="E6" s="19"/>
      <c r="F6" s="20"/>
      <c r="G6" s="21"/>
      <c r="H6" s="23" t="s">
        <v>51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9"/>
      <c r="D8" s="23"/>
      <c r="E8" s="19"/>
      <c r="F8" s="20"/>
      <c r="G8" s="21"/>
      <c r="H8" s="23"/>
      <c r="I8" s="5"/>
    </row>
    <row r="9" spans="2:10" x14ac:dyDescent="0.25">
      <c r="B9" s="22"/>
      <c r="C9" s="17"/>
      <c r="D9" s="63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7"/>
      <c r="D11" s="18"/>
      <c r="E11" s="19"/>
      <c r="F11" s="20"/>
      <c r="G11" s="21"/>
      <c r="H11" s="18"/>
      <c r="I11" s="5"/>
    </row>
    <row r="12" spans="2:10" x14ac:dyDescent="0.25">
      <c r="B12" s="58"/>
      <c r="C12" s="17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18"/>
      <c r="E15" s="19"/>
      <c r="F15" s="20"/>
      <c r="G15" s="21"/>
      <c r="H15" s="18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23"/>
      <c r="E17" s="19"/>
      <c r="F17" s="20"/>
      <c r="G17" s="21"/>
      <c r="H17" s="24"/>
      <c r="I17" s="5"/>
    </row>
    <row r="18" spans="2:10" x14ac:dyDescent="0.25">
      <c r="B18" s="22"/>
      <c r="C18" s="19"/>
      <c r="D18" s="23"/>
      <c r="E18" s="19"/>
      <c r="F18" s="20"/>
      <c r="G18" s="21"/>
      <c r="H18" s="23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</row>
    <row r="21" spans="2:10" x14ac:dyDescent="0.25">
      <c r="B21" s="22"/>
      <c r="C21" s="19"/>
      <c r="D21" s="18"/>
      <c r="E21" s="19"/>
      <c r="F21" s="20"/>
      <c r="G21" s="21"/>
      <c r="H21" s="19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22"/>
      <c r="C27" s="19"/>
      <c r="D27" s="18"/>
      <c r="E27" s="19"/>
      <c r="F27" s="20"/>
      <c r="G27" s="21"/>
      <c r="H27" s="18"/>
      <c r="I27" s="5"/>
      <c r="J27" s="6"/>
    </row>
    <row r="28" spans="2:10" x14ac:dyDescent="0.25">
      <c r="B28" s="16"/>
      <c r="C28" s="17"/>
      <c r="D28" s="18"/>
      <c r="E28" s="19"/>
      <c r="F28" s="20"/>
      <c r="G28" s="21"/>
      <c r="H28" s="18"/>
      <c r="I28" s="5"/>
      <c r="J28" s="6"/>
    </row>
    <row r="29" spans="2:10" x14ac:dyDescent="0.25">
      <c r="B29" s="65" t="s">
        <v>10</v>
      </c>
      <c r="C29" s="66"/>
      <c r="D29" s="67"/>
      <c r="E29" s="26">
        <f>SUM(E4:E28)</f>
        <v>50048.94</v>
      </c>
      <c r="F29" s="27">
        <f>SUM(F4:F28)</f>
        <v>0</v>
      </c>
      <c r="G29" s="28">
        <f>SUM(G4:G28)</f>
        <v>0</v>
      </c>
      <c r="H29" s="25"/>
      <c r="I29" s="7"/>
    </row>
    <row r="30" spans="2:10" x14ac:dyDescent="0.25">
      <c r="C30" s="8"/>
      <c r="E30" s="8"/>
      <c r="F30" s="9"/>
      <c r="G30" s="10"/>
    </row>
    <row r="31" spans="2:10" x14ac:dyDescent="0.25">
      <c r="E31" s="8"/>
      <c r="F31" s="15"/>
    </row>
    <row r="32" spans="2:10" x14ac:dyDescent="0.25">
      <c r="E32" s="14"/>
      <c r="F32" s="15"/>
      <c r="I32" s="11"/>
    </row>
    <row r="33" spans="5:6" x14ac:dyDescent="0.25">
      <c r="E33" s="13"/>
      <c r="F33" s="15"/>
    </row>
    <row r="34" spans="5:6" x14ac:dyDescent="0.25">
      <c r="E34" s="12"/>
      <c r="F34" s="15"/>
    </row>
    <row r="35" spans="5:6" x14ac:dyDescent="0.25">
      <c r="F35" s="15"/>
    </row>
  </sheetData>
  <mergeCells count="2">
    <mergeCell ref="I3:J3"/>
    <mergeCell ref="B29:D29"/>
  </mergeCells>
  <conditionalFormatting sqref="C3:C5 C20:C22 C30:C1048576 C7:C18">
    <cfRule type="containsText" dxfId="13" priority="13" operator="containsText" text="acréscimo">
      <formula>NOT(ISERROR(SEARCH("acréscimo",C3)))</formula>
    </cfRule>
    <cfRule type="containsText" dxfId="12" priority="14" operator="containsText" text="supressão">
      <formula>NOT(ISERROR(SEARCH("supressão",C3)))</formula>
    </cfRule>
  </conditionalFormatting>
  <conditionalFormatting sqref="C19">
    <cfRule type="containsText" dxfId="11" priority="11" operator="containsText" text="acréscimo">
      <formula>NOT(ISERROR(SEARCH("acréscimo",C19)))</formula>
    </cfRule>
    <cfRule type="containsText" dxfId="10" priority="12" operator="containsText" text="supressão">
      <formula>NOT(ISERROR(SEARCH("supressão",C19)))</formula>
    </cfRule>
  </conditionalFormatting>
  <conditionalFormatting sqref="C23">
    <cfRule type="containsText" dxfId="9" priority="9" operator="containsText" text="acréscimo">
      <formula>NOT(ISERROR(SEARCH("acréscimo",C23)))</formula>
    </cfRule>
    <cfRule type="containsText" dxfId="8" priority="10" operator="containsText" text="supressão">
      <formula>NOT(ISERROR(SEARCH("supressão",C23)))</formula>
    </cfRule>
  </conditionalFormatting>
  <conditionalFormatting sqref="C24">
    <cfRule type="containsText" dxfId="7" priority="7" operator="containsText" text="acréscimo">
      <formula>NOT(ISERROR(SEARCH("acréscimo",C24)))</formula>
    </cfRule>
    <cfRule type="containsText" dxfId="6" priority="8" operator="containsText" text="supressão">
      <formula>NOT(ISERROR(SEARCH("supressão",C24)))</formula>
    </cfRule>
  </conditionalFormatting>
  <conditionalFormatting sqref="C25:C28">
    <cfRule type="containsText" dxfId="5" priority="5" operator="containsText" text="acréscimo">
      <formula>NOT(ISERROR(SEARCH("acréscimo",C25)))</formula>
    </cfRule>
    <cfRule type="containsText" dxfId="4" priority="6" operator="containsText" text="supressão">
      <formula>NOT(ISERROR(SEARCH("supressão",C25)))</formula>
    </cfRule>
  </conditionalFormatting>
  <conditionalFormatting sqref="H21">
    <cfRule type="containsText" dxfId="3" priority="3" operator="containsText" text="acréscimo">
      <formula>NOT(ISERROR(SEARCH("acréscimo",H21)))</formula>
    </cfRule>
    <cfRule type="containsText" dxfId="2" priority="4" operator="containsText" text="supressão">
      <formula>NOT(ISERROR(SEARCH("supressão",H21)))</formula>
    </cfRule>
  </conditionalFormatting>
  <conditionalFormatting sqref="C6">
    <cfRule type="containsText" dxfId="1" priority="1" operator="containsText" text="acréscimo">
      <formula>NOT(ISERROR(SEARCH("acréscimo",C6)))</formula>
    </cfRule>
    <cfRule type="containsText" dxfId="0" priority="2" operator="containsText" text="supressão">
      <formula>NOT(ISERROR(SEARCH("supressão",C6)))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26"/>
  <sheetViews>
    <sheetView showGridLines="0" tabSelected="1" workbookViewId="0">
      <selection activeCell="O5" sqref="O5:R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60" customFormat="1" x14ac:dyDescent="0.25">
      <c r="I1" s="61"/>
      <c r="N1" s="61"/>
      <c r="S1" s="61"/>
      <c r="X1" s="61"/>
      <c r="AC1" s="61"/>
      <c r="AH1" s="61"/>
    </row>
    <row r="2" spans="2:34" s="60" customFormat="1" x14ac:dyDescent="0.25">
      <c r="I2" s="61"/>
      <c r="N2" s="61"/>
      <c r="S2" s="61"/>
      <c r="X2" s="61"/>
      <c r="AC2" s="61"/>
      <c r="AH2" s="61"/>
    </row>
    <row r="3" spans="2:34" s="62" customFormat="1" x14ac:dyDescent="0.25"/>
    <row r="4" spans="2:34" s="62" customFormat="1" x14ac:dyDescent="0.25"/>
    <row r="5" spans="2:34" s="35" customFormat="1" x14ac:dyDescent="0.25">
      <c r="B5" s="72" t="str">
        <f>'Resumo do Contrato'!B3</f>
        <v>CONTRATO 26.2019.RER.FOR</v>
      </c>
      <c r="C5" s="72"/>
      <c r="D5" s="72"/>
      <c r="E5" s="71" t="s">
        <v>52</v>
      </c>
      <c r="F5" s="71"/>
      <c r="G5" s="71"/>
      <c r="H5" s="71"/>
      <c r="I5" s="69" t="s">
        <v>6</v>
      </c>
      <c r="J5" s="71"/>
      <c r="K5" s="71"/>
      <c r="L5" s="71"/>
      <c r="M5" s="71"/>
      <c r="N5" s="69" t="s">
        <v>6</v>
      </c>
      <c r="O5" s="71"/>
      <c r="P5" s="71"/>
      <c r="Q5" s="71"/>
      <c r="R5" s="71"/>
      <c r="S5" s="69" t="s">
        <v>6</v>
      </c>
      <c r="T5" s="71"/>
      <c r="U5" s="71"/>
      <c r="V5" s="71"/>
      <c r="W5" s="71"/>
      <c r="X5" s="69" t="s">
        <v>6</v>
      </c>
      <c r="Y5" s="71"/>
      <c r="Z5" s="71"/>
      <c r="AA5" s="71"/>
      <c r="AB5" s="71"/>
      <c r="AC5" s="69" t="s">
        <v>6</v>
      </c>
      <c r="AD5" s="71"/>
      <c r="AE5" s="71"/>
      <c r="AF5" s="71"/>
      <c r="AG5" s="71"/>
      <c r="AH5" s="69" t="s">
        <v>6</v>
      </c>
    </row>
    <row r="6" spans="2:34" s="35" customFormat="1" x14ac:dyDescent="0.25">
      <c r="B6" s="70" t="str">
        <f>'Resumo do Contrato'!D4</f>
        <v>20/05/2019 a 19/05/2020</v>
      </c>
      <c r="C6" s="70"/>
      <c r="D6" s="70"/>
      <c r="E6" s="71" t="s">
        <v>50</v>
      </c>
      <c r="F6" s="71"/>
      <c r="G6" s="71"/>
      <c r="H6" s="71"/>
      <c r="I6" s="69"/>
      <c r="J6" s="71"/>
      <c r="K6" s="71"/>
      <c r="L6" s="71"/>
      <c r="M6" s="71"/>
      <c r="N6" s="69"/>
      <c r="O6" s="71"/>
      <c r="P6" s="71"/>
      <c r="Q6" s="71"/>
      <c r="R6" s="71"/>
      <c r="S6" s="69"/>
      <c r="T6" s="71"/>
      <c r="U6" s="71"/>
      <c r="V6" s="71"/>
      <c r="W6" s="71"/>
      <c r="X6" s="69"/>
      <c r="Y6" s="71"/>
      <c r="Z6" s="71"/>
      <c r="AA6" s="71"/>
      <c r="AB6" s="71"/>
      <c r="AC6" s="69"/>
      <c r="AD6" s="71"/>
      <c r="AE6" s="71"/>
      <c r="AF6" s="71"/>
      <c r="AG6" s="71"/>
      <c r="AH6" s="69"/>
    </row>
    <row r="7" spans="2:34" s="35" customFormat="1" x14ac:dyDescent="0.25">
      <c r="B7" s="72"/>
      <c r="C7" s="72"/>
      <c r="D7" s="72"/>
      <c r="E7" s="71"/>
      <c r="F7" s="71"/>
      <c r="G7" s="71"/>
      <c r="H7" s="71"/>
      <c r="I7" s="69"/>
      <c r="J7" s="71"/>
      <c r="K7" s="71"/>
      <c r="L7" s="71"/>
      <c r="M7" s="71"/>
      <c r="N7" s="69"/>
      <c r="O7" s="71"/>
      <c r="P7" s="71"/>
      <c r="Q7" s="71"/>
      <c r="R7" s="71"/>
      <c r="S7" s="69"/>
      <c r="T7" s="71"/>
      <c r="U7" s="71"/>
      <c r="V7" s="71"/>
      <c r="W7" s="71"/>
      <c r="X7" s="69"/>
      <c r="Y7" s="71"/>
      <c r="Z7" s="71"/>
      <c r="AA7" s="71"/>
      <c r="AB7" s="71"/>
      <c r="AC7" s="69"/>
      <c r="AD7" s="71"/>
      <c r="AE7" s="71"/>
      <c r="AF7" s="71"/>
      <c r="AG7" s="71"/>
      <c r="AH7" s="69"/>
    </row>
    <row r="8" spans="2:34" s="36" customFormat="1" ht="30" x14ac:dyDescent="0.25">
      <c r="B8" s="73"/>
      <c r="C8" s="37" t="s">
        <v>7</v>
      </c>
      <c r="D8" s="37" t="s">
        <v>0</v>
      </c>
      <c r="E8" s="37" t="s">
        <v>11</v>
      </c>
      <c r="F8" s="37" t="s">
        <v>12</v>
      </c>
      <c r="G8" s="37" t="s">
        <v>15</v>
      </c>
      <c r="H8" s="38" t="s">
        <v>5</v>
      </c>
      <c r="I8" s="69"/>
      <c r="J8" s="37" t="s">
        <v>11</v>
      </c>
      <c r="K8" s="37" t="s">
        <v>12</v>
      </c>
      <c r="L8" s="37" t="s">
        <v>15</v>
      </c>
      <c r="M8" s="38" t="s">
        <v>5</v>
      </c>
      <c r="N8" s="69"/>
      <c r="O8" s="37" t="s">
        <v>11</v>
      </c>
      <c r="P8" s="37" t="s">
        <v>12</v>
      </c>
      <c r="Q8" s="37" t="s">
        <v>15</v>
      </c>
      <c r="R8" s="38" t="s">
        <v>5</v>
      </c>
      <c r="S8" s="69"/>
      <c r="T8" s="37" t="s">
        <v>11</v>
      </c>
      <c r="U8" s="37" t="s">
        <v>12</v>
      </c>
      <c r="V8" s="37" t="s">
        <v>15</v>
      </c>
      <c r="W8" s="38" t="s">
        <v>5</v>
      </c>
      <c r="X8" s="69"/>
      <c r="Y8" s="37" t="s">
        <v>11</v>
      </c>
      <c r="Z8" s="37" t="s">
        <v>12</v>
      </c>
      <c r="AA8" s="37" t="s">
        <v>15</v>
      </c>
      <c r="AB8" s="38" t="s">
        <v>5</v>
      </c>
      <c r="AC8" s="69"/>
      <c r="AD8" s="37" t="s">
        <v>11</v>
      </c>
      <c r="AE8" s="37" t="s">
        <v>12</v>
      </c>
      <c r="AF8" s="37" t="s">
        <v>15</v>
      </c>
      <c r="AG8" s="38" t="s">
        <v>5</v>
      </c>
      <c r="AH8" s="69"/>
    </row>
    <row r="9" spans="2:34" s="35" customFormat="1" x14ac:dyDescent="0.25">
      <c r="B9" s="73"/>
      <c r="C9" s="39">
        <f>D9/12</f>
        <v>4170.7449999999999</v>
      </c>
      <c r="D9" s="40">
        <v>50048.94</v>
      </c>
      <c r="E9" s="40">
        <f>F9/12</f>
        <v>4170.7458333333334</v>
      </c>
      <c r="F9" s="40">
        <v>50048.95</v>
      </c>
      <c r="G9" s="40">
        <f>F9-D9</f>
        <v>9.9999999947613105E-3</v>
      </c>
      <c r="H9" s="41">
        <v>50048.95</v>
      </c>
      <c r="I9" s="42">
        <f>H9+D9</f>
        <v>100097.89</v>
      </c>
      <c r="J9" s="40"/>
      <c r="K9" s="40"/>
      <c r="L9" s="40"/>
      <c r="M9" s="41"/>
      <c r="N9" s="42">
        <f>M9+I9</f>
        <v>100097.89</v>
      </c>
      <c r="O9" s="40"/>
      <c r="P9" s="40"/>
      <c r="Q9" s="40"/>
      <c r="R9" s="41"/>
      <c r="S9" s="42">
        <f>R9+N9</f>
        <v>100097.89</v>
      </c>
      <c r="T9" s="40"/>
      <c r="U9" s="40"/>
      <c r="V9" s="40"/>
      <c r="W9" s="41"/>
      <c r="X9" s="42">
        <f>W9+S9</f>
        <v>100097.89</v>
      </c>
      <c r="Y9" s="40"/>
      <c r="Z9" s="40"/>
      <c r="AA9" s="40"/>
      <c r="AB9" s="41"/>
      <c r="AC9" s="42">
        <f>AB9+X9</f>
        <v>100097.89</v>
      </c>
      <c r="AD9" s="40"/>
      <c r="AE9" s="40"/>
      <c r="AF9" s="40">
        <f>AE9-Z9</f>
        <v>0</v>
      </c>
      <c r="AG9" s="41"/>
      <c r="AH9" s="42">
        <f>AG9+AC9</f>
        <v>100097.89</v>
      </c>
    </row>
    <row r="10" spans="2:34" s="35" customFormat="1" x14ac:dyDescent="0.25">
      <c r="B10" s="68" t="s">
        <v>13</v>
      </c>
      <c r="C10" s="68"/>
      <c r="D10" s="43"/>
      <c r="E10" s="68" t="s">
        <v>13</v>
      </c>
      <c r="F10" s="68"/>
      <c r="G10" s="44"/>
      <c r="H10" s="45"/>
      <c r="I10" s="45"/>
      <c r="J10" s="68" t="s">
        <v>13</v>
      </c>
      <c r="K10" s="68"/>
      <c r="L10" s="57"/>
      <c r="M10" s="45"/>
      <c r="N10" s="45"/>
      <c r="O10" s="68" t="s">
        <v>13</v>
      </c>
      <c r="P10" s="68"/>
      <c r="Q10" s="57"/>
      <c r="R10" s="45"/>
      <c r="S10" s="45"/>
      <c r="T10" s="68" t="s">
        <v>13</v>
      </c>
      <c r="U10" s="68"/>
      <c r="V10" s="57"/>
      <c r="W10" s="45"/>
      <c r="X10" s="45"/>
      <c r="Y10" s="68" t="s">
        <v>13</v>
      </c>
      <c r="Z10" s="68"/>
      <c r="AA10" s="57"/>
      <c r="AB10" s="45"/>
      <c r="AC10" s="45"/>
      <c r="AD10" s="68" t="s">
        <v>13</v>
      </c>
      <c r="AE10" s="68"/>
      <c r="AF10" s="57"/>
      <c r="AG10" s="45"/>
      <c r="AH10" s="45"/>
    </row>
    <row r="11" spans="2:34" s="46" customFormat="1" x14ac:dyDescent="0.25">
      <c r="B11" s="49" t="s">
        <v>20</v>
      </c>
      <c r="C11" s="47" t="s">
        <v>21</v>
      </c>
      <c r="D11" s="48"/>
      <c r="E11" s="49" t="s">
        <v>20</v>
      </c>
      <c r="F11" s="50" t="s">
        <v>14</v>
      </c>
      <c r="G11" s="50" t="s">
        <v>21</v>
      </c>
      <c r="H11" s="51"/>
      <c r="I11" s="45"/>
      <c r="J11" s="49" t="s">
        <v>20</v>
      </c>
      <c r="K11" s="50" t="s">
        <v>14</v>
      </c>
      <c r="L11" s="50" t="s">
        <v>21</v>
      </c>
      <c r="M11" s="51"/>
      <c r="N11" s="45"/>
      <c r="O11" s="49" t="s">
        <v>20</v>
      </c>
      <c r="P11" s="50" t="s">
        <v>14</v>
      </c>
      <c r="Q11" s="50" t="s">
        <v>21</v>
      </c>
      <c r="R11" s="51"/>
      <c r="S11" s="45"/>
      <c r="T11" s="49" t="s">
        <v>20</v>
      </c>
      <c r="U11" s="50" t="s">
        <v>14</v>
      </c>
      <c r="V11" s="50" t="s">
        <v>21</v>
      </c>
      <c r="W11" s="51"/>
      <c r="X11" s="45"/>
      <c r="Y11" s="49" t="s">
        <v>20</v>
      </c>
      <c r="Z11" s="50" t="s">
        <v>14</v>
      </c>
      <c r="AA11" s="50" t="s">
        <v>21</v>
      </c>
      <c r="AB11" s="51"/>
      <c r="AC11" s="45"/>
      <c r="AD11" s="49" t="s">
        <v>20</v>
      </c>
      <c r="AE11" s="50" t="s">
        <v>14</v>
      </c>
      <c r="AF11" s="50" t="s">
        <v>21</v>
      </c>
      <c r="AG11" s="51"/>
      <c r="AH11" s="45"/>
    </row>
    <row r="12" spans="2:34" s="35" customFormat="1" x14ac:dyDescent="0.25">
      <c r="B12" s="52" t="s">
        <v>16</v>
      </c>
      <c r="C12" s="53">
        <v>4170.75</v>
      </c>
      <c r="E12" s="52" t="s">
        <v>30</v>
      </c>
      <c r="F12" s="55">
        <f>G12-C12</f>
        <v>0</v>
      </c>
      <c r="G12" s="55">
        <v>4170.75</v>
      </c>
      <c r="H12" s="56"/>
      <c r="I12" s="45"/>
      <c r="J12" s="52"/>
      <c r="K12" s="55">
        <f>(L9/360)*148</f>
        <v>0</v>
      </c>
      <c r="L12" s="55"/>
      <c r="M12" s="56"/>
      <c r="N12" s="45"/>
      <c r="O12" s="52"/>
      <c r="P12" s="55"/>
      <c r="Q12" s="55"/>
      <c r="R12" s="56"/>
      <c r="S12" s="45"/>
      <c r="T12" s="52"/>
      <c r="U12" s="55">
        <f>V9</f>
        <v>0</v>
      </c>
      <c r="V12" s="55"/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17</v>
      </c>
      <c r="C13" s="53">
        <v>4170.75</v>
      </c>
      <c r="E13" s="52" t="s">
        <v>31</v>
      </c>
      <c r="F13" s="55">
        <f t="shared" ref="F13:F23" si="0">G13-C13</f>
        <v>0</v>
      </c>
      <c r="G13" s="55">
        <v>4170.75</v>
      </c>
      <c r="H13" s="59"/>
      <c r="I13" s="45"/>
      <c r="J13" s="52"/>
      <c r="K13" s="55"/>
      <c r="L13" s="55"/>
      <c r="M13" s="59"/>
      <c r="N13" s="45"/>
      <c r="O13" s="52"/>
      <c r="P13" s="55"/>
      <c r="Q13" s="55"/>
      <c r="R13" s="59"/>
      <c r="S13" s="45"/>
      <c r="T13" s="54"/>
      <c r="U13" s="55"/>
      <c r="V13" s="55"/>
      <c r="W13" s="59"/>
      <c r="X13" s="45"/>
      <c r="Y13" s="54"/>
      <c r="Z13" s="55"/>
      <c r="AA13" s="55"/>
      <c r="AB13" s="59"/>
      <c r="AC13" s="45"/>
      <c r="AD13" s="54"/>
      <c r="AE13" s="55"/>
      <c r="AF13" s="55"/>
      <c r="AG13" s="59"/>
      <c r="AH13" s="45"/>
    </row>
    <row r="14" spans="2:34" s="35" customFormat="1" x14ac:dyDescent="0.25">
      <c r="B14" s="52" t="s">
        <v>18</v>
      </c>
      <c r="C14" s="53">
        <v>4170.75</v>
      </c>
      <c r="E14" s="52" t="s">
        <v>32</v>
      </c>
      <c r="F14" s="55">
        <f t="shared" si="0"/>
        <v>0</v>
      </c>
      <c r="G14" s="55">
        <v>4170.75</v>
      </c>
      <c r="H14" s="59"/>
      <c r="I14" s="45"/>
      <c r="J14" s="52"/>
      <c r="K14" s="55"/>
      <c r="L14" s="55"/>
      <c r="M14" s="59"/>
      <c r="N14" s="45"/>
      <c r="O14" s="52"/>
      <c r="P14" s="55"/>
      <c r="Q14" s="55"/>
      <c r="R14" s="59"/>
      <c r="S14" s="45"/>
      <c r="T14" s="54"/>
      <c r="U14" s="55"/>
      <c r="V14" s="55"/>
      <c r="W14" s="59"/>
      <c r="X14" s="45"/>
      <c r="Y14" s="54"/>
      <c r="Z14" s="55"/>
      <c r="AA14" s="55"/>
      <c r="AB14" s="59"/>
      <c r="AC14" s="45"/>
      <c r="AD14" s="54"/>
      <c r="AE14" s="55"/>
      <c r="AF14" s="55"/>
      <c r="AG14" s="59"/>
      <c r="AH14" s="45"/>
    </row>
    <row r="15" spans="2:34" s="35" customFormat="1" x14ac:dyDescent="0.25">
      <c r="B15" s="52" t="s">
        <v>19</v>
      </c>
      <c r="C15" s="53">
        <v>4170.75</v>
      </c>
      <c r="E15" s="52" t="s">
        <v>33</v>
      </c>
      <c r="F15" s="55">
        <f t="shared" si="0"/>
        <v>0</v>
      </c>
      <c r="G15" s="55">
        <v>4170.75</v>
      </c>
      <c r="H15" s="56"/>
      <c r="I15" s="45"/>
      <c r="J15" s="52"/>
      <c r="K15" s="55"/>
      <c r="L15" s="55"/>
      <c r="M15" s="56"/>
      <c r="N15" s="45"/>
      <c r="O15" s="52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22</v>
      </c>
      <c r="C16" s="53">
        <v>4170.75</v>
      </c>
      <c r="E16" s="52" t="s">
        <v>34</v>
      </c>
      <c r="F16" s="55">
        <f t="shared" si="0"/>
        <v>0</v>
      </c>
      <c r="G16" s="55">
        <v>4170.75</v>
      </c>
      <c r="H16" s="56"/>
      <c r="I16" s="45"/>
      <c r="J16" s="52"/>
      <c r="K16" s="55"/>
      <c r="L16" s="55"/>
      <c r="M16" s="56"/>
      <c r="N16" s="45"/>
      <c r="O16" s="52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23</v>
      </c>
      <c r="C17" s="53">
        <v>4170.75</v>
      </c>
      <c r="E17" s="52" t="s">
        <v>35</v>
      </c>
      <c r="F17" s="55">
        <f t="shared" si="0"/>
        <v>0</v>
      </c>
      <c r="G17" s="55">
        <v>4170.75</v>
      </c>
      <c r="H17" s="56"/>
      <c r="I17" s="45"/>
      <c r="J17" s="52"/>
      <c r="K17" s="55"/>
      <c r="L17" s="55"/>
      <c r="M17" s="56"/>
      <c r="N17" s="45"/>
      <c r="O17" s="52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24</v>
      </c>
      <c r="C18" s="53">
        <v>4170.75</v>
      </c>
      <c r="E18" s="52" t="s">
        <v>36</v>
      </c>
      <c r="F18" s="55">
        <f t="shared" si="0"/>
        <v>0</v>
      </c>
      <c r="G18" s="55">
        <v>4170.75</v>
      </c>
      <c r="H18" s="56"/>
      <c r="I18" s="45"/>
      <c r="J18" s="52"/>
      <c r="K18" s="55"/>
      <c r="L18" s="55"/>
      <c r="M18" s="56"/>
      <c r="N18" s="45"/>
      <c r="O18" s="52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25</v>
      </c>
      <c r="C19" s="53">
        <v>4170.75</v>
      </c>
      <c r="E19" s="52" t="s">
        <v>37</v>
      </c>
      <c r="F19" s="55">
        <f t="shared" si="0"/>
        <v>0</v>
      </c>
      <c r="G19" s="55">
        <v>4170.75</v>
      </c>
      <c r="H19" s="56"/>
      <c r="I19" s="45"/>
      <c r="J19" s="52"/>
      <c r="K19" s="55"/>
      <c r="L19" s="55"/>
      <c r="M19" s="56"/>
      <c r="N19" s="45"/>
      <c r="O19" s="52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26</v>
      </c>
      <c r="C20" s="53">
        <v>4170.75</v>
      </c>
      <c r="E20" s="52" t="s">
        <v>38</v>
      </c>
      <c r="F20" s="55">
        <f t="shared" si="0"/>
        <v>0</v>
      </c>
      <c r="G20" s="55">
        <v>4170.75</v>
      </c>
      <c r="H20" s="56"/>
      <c r="I20" s="45"/>
      <c r="J20" s="52"/>
      <c r="K20" s="55"/>
      <c r="L20" s="55"/>
      <c r="M20" s="56"/>
      <c r="N20" s="45"/>
      <c r="O20" s="52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27</v>
      </c>
      <c r="C21" s="53">
        <v>4170.75</v>
      </c>
      <c r="E21" s="52" t="s">
        <v>39</v>
      </c>
      <c r="F21" s="55">
        <f t="shared" si="0"/>
        <v>0</v>
      </c>
      <c r="G21" s="55">
        <v>4170.75</v>
      </c>
      <c r="H21" s="56"/>
      <c r="I21" s="45"/>
      <c r="J21" s="52"/>
      <c r="K21" s="55"/>
      <c r="L21" s="55"/>
      <c r="M21" s="56"/>
      <c r="N21" s="45"/>
      <c r="O21" s="52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28</v>
      </c>
      <c r="C22" s="53">
        <v>4170.75</v>
      </c>
      <c r="E22" s="52" t="s">
        <v>40</v>
      </c>
      <c r="F22" s="55">
        <f t="shared" si="0"/>
        <v>0</v>
      </c>
      <c r="G22" s="55">
        <v>4170.75</v>
      </c>
      <c r="H22" s="56"/>
      <c r="I22" s="45"/>
      <c r="J22" s="52"/>
      <c r="K22" s="55"/>
      <c r="L22" s="55"/>
      <c r="M22" s="56"/>
      <c r="N22" s="45"/>
      <c r="O22" s="52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29</v>
      </c>
      <c r="C23" s="53">
        <v>4170.75</v>
      </c>
      <c r="E23" s="52" t="s">
        <v>41</v>
      </c>
      <c r="F23" s="55">
        <f t="shared" si="0"/>
        <v>0</v>
      </c>
      <c r="G23" s="55">
        <v>4170.75</v>
      </c>
      <c r="H23" s="56"/>
      <c r="I23" s="45"/>
      <c r="J23" s="52"/>
      <c r="K23" s="55"/>
      <c r="L23" s="55"/>
      <c r="M23" s="56"/>
      <c r="N23" s="45"/>
      <c r="O23" s="52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JOICE NARA DE FARIA </cp:lastModifiedBy>
  <dcterms:created xsi:type="dcterms:W3CDTF">2018-03-05T11:36:05Z</dcterms:created>
  <dcterms:modified xsi:type="dcterms:W3CDTF">2020-07-31T13:53:21Z</dcterms:modified>
</cp:coreProperties>
</file>