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\Google Drive\Contratos Campus Bambuí\INFOCENTER\CONTRATO 09 2019\"/>
    </mc:Choice>
  </mc:AlternateContent>
  <bookViews>
    <workbookView xWindow="0" yWindow="0" windowWidth="19170" windowHeight="12270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D9" i="3" l="1"/>
  <c r="I9" i="3" l="1"/>
  <c r="F12" i="3" l="1"/>
  <c r="G4" i="4"/>
  <c r="Z12" i="3"/>
  <c r="Q9" i="3"/>
  <c r="P12" i="3" s="1"/>
  <c r="L9" i="3"/>
  <c r="K12" i="3" s="1"/>
  <c r="B2" i="4"/>
  <c r="AA12" i="3" l="1"/>
  <c r="G15" i="4"/>
  <c r="H10" i="4"/>
  <c r="H15" i="4"/>
  <c r="G10" i="4"/>
  <c r="I15" i="4" l="1"/>
  <c r="N9" i="3"/>
  <c r="S9" i="3" s="1"/>
  <c r="I10" i="4"/>
  <c r="J81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<sst xmlns="http://schemas.openxmlformats.org/spreadsheetml/2006/main" count="96" uniqueCount="52">
  <si>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</si>
  <si>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</si>
  <si>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</si>
  <si>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</si>
  <si>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</si>
  <si>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</si>
  <si>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</si>
  <si>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</si>
  <si>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</si>
  <si>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</si>
  <si>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</si>
  <si>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</si>
  <si>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</si>
  <si>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</si>
  <si>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</si>
  <si>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</si>
  <si>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</si>
  <si>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</si>
  <si>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</si>
  <si>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</si>
  <si>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</si>
  <si>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</si>
  <si>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Unid</t>
  </si>
  <si>
    <t>Diferença Unitária</t>
  </si>
  <si>
    <t>Diferença Global</t>
  </si>
  <si>
    <t>1º</t>
  </si>
  <si>
    <t>2º</t>
  </si>
  <si>
    <t>3º</t>
  </si>
  <si>
    <t>4º</t>
  </si>
  <si>
    <t>Parcela nº</t>
  </si>
  <si>
    <t>Valor Parcela</t>
  </si>
  <si>
    <t>CONTRATO 09/2019/BAR</t>
  </si>
  <si>
    <t>01/01/2020 a 31/12/2020</t>
  </si>
  <si>
    <t>23209.003845/2019-34</t>
  </si>
  <si>
    <t xml:space="preserve">PRIMEIRO APOSTILAMENTO </t>
  </si>
  <si>
    <t xml:space="preserve">SEGUNDO APOSTILAMENTO </t>
  </si>
  <si>
    <t xml:space="preserve">ADITIVO </t>
  </si>
  <si>
    <t xml:space="preserve">APOSTILAMENTO </t>
  </si>
  <si>
    <t xml:space="preserve">Sistema de gestão
ERP/Comercial, PAF - Programa
de Aplicativo
Fiscal ECF -
Emissor de
Cupom Fiscal
NFE; Sistema
Fiscal/SPED -
Sistema Público
de Escrituração
Digital
</t>
  </si>
  <si>
    <t>5º</t>
  </si>
  <si>
    <t>6º</t>
  </si>
  <si>
    <t>7º</t>
  </si>
  <si>
    <t>8º</t>
  </si>
  <si>
    <t>9º</t>
  </si>
  <si>
    <t>10º</t>
  </si>
  <si>
    <t>11º</t>
  </si>
  <si>
    <t>12º</t>
  </si>
  <si>
    <t>ADITIVO ....- ....</t>
  </si>
  <si>
    <t xml:space="preserve">ADITIVO - </t>
  </si>
  <si>
    <t>Vigência</t>
  </si>
  <si>
    <t>ADITIVO ....</t>
  </si>
  <si>
    <t>TA  -  - Vigência a partir de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</si>
</sst>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vertical="center"/>
    </xf>
    <xf numFmtId="8" fontId="0" fillId="0" borderId="1" xfId="1" applyNumberFormat="1" applyFon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tabSelected="1" workbookViewId="0">
      <selection activeCell="F16" sqref="F16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31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1"/>
      <c r="J3" s="81"/>
    </row>
    <row r="4" spans="2:10" x14ac:dyDescent="0.25">
      <c r="B4" s="22" t="s">
        <v>3</v>
      </c>
      <c r="C4" s="19"/>
      <c r="D4" s="23" t="s">
        <v>32</v>
      </c>
      <c r="E4" s="19">
        <v>8000</v>
      </c>
      <c r="F4" s="20"/>
      <c r="G4" s="21"/>
      <c r="H4" s="23" t="s">
        <v>33</v>
      </c>
      <c r="I4" s="5"/>
    </row>
    <row r="5" spans="2:10" x14ac:dyDescent="0.25">
      <c r="B5" s="71" t="s">
        <v>34</v>
      </c>
      <c r="C5" s="19"/>
      <c r="D5" s="23"/>
      <c r="E5" s="19"/>
      <c r="F5" s="20"/>
      <c r="G5" s="21"/>
      <c r="H5" s="23"/>
      <c r="I5" s="5"/>
    </row>
    <row r="6" spans="2:10" x14ac:dyDescent="0.25">
      <c r="B6" s="71" t="s">
        <v>35</v>
      </c>
      <c r="C6" s="19"/>
      <c r="D6" s="23"/>
      <c r="E6" s="19"/>
      <c r="F6" s="20"/>
      <c r="G6" s="21"/>
      <c r="H6" s="23"/>
      <c r="I6" s="5"/>
    </row>
    <row r="7" spans="2:10" x14ac:dyDescent="0.25">
      <c r="B7" s="22" t="s">
        <v>36</v>
      </c>
      <c r="C7" s="19"/>
      <c r="D7" s="23"/>
      <c r="E7" s="19"/>
      <c r="F7" s="20"/>
      <c r="G7" s="21"/>
      <c r="H7" s="23"/>
      <c r="I7" s="5"/>
    </row>
    <row r="8" spans="2:10" x14ac:dyDescent="0.25">
      <c r="B8" s="22" t="s">
        <v>36</v>
      </c>
      <c r="C8" s="17"/>
      <c r="D8" s="18"/>
      <c r="E8" s="19"/>
      <c r="F8" s="20"/>
      <c r="G8" s="21"/>
      <c r="H8" s="18"/>
      <c r="I8" s="5"/>
    </row>
    <row r="9" spans="2:10" x14ac:dyDescent="0.25">
      <c r="B9" s="22" t="s">
        <v>36</v>
      </c>
      <c r="C9" s="17"/>
      <c r="D9" s="18"/>
      <c r="E9" s="19"/>
      <c r="F9" s="20"/>
      <c r="G9" s="21"/>
      <c r="H9" s="18"/>
      <c r="I9" s="5"/>
    </row>
    <row r="10" spans="2:10" x14ac:dyDescent="0.25">
      <c r="B10" s="22" t="s">
        <v>36</v>
      </c>
      <c r="C10" s="17"/>
      <c r="D10" s="18"/>
      <c r="E10" s="19"/>
      <c r="F10" s="20"/>
      <c r="G10" s="21"/>
      <c r="H10" s="18"/>
      <c r="I10" s="5"/>
    </row>
    <row r="11" spans="2:10" x14ac:dyDescent="0.25">
      <c r="B11" s="71" t="s">
        <v>37</v>
      </c>
      <c r="C11" s="17"/>
      <c r="D11" s="18"/>
      <c r="E11" s="19"/>
      <c r="F11" s="20"/>
      <c r="G11" s="21"/>
      <c r="H11" s="18"/>
      <c r="I11" s="5"/>
    </row>
    <row r="12" spans="2:10" x14ac:dyDescent="0.25">
      <c r="B12" s="22" t="s">
        <v>36</v>
      </c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2" t="s">
        <v>10</v>
      </c>
      <c r="C28" s="83"/>
      <c r="D28" s="84"/>
      <c r="E28" s="26">
        <f>SUM(E4:E27)</f>
        <v>8000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1"/>
  <sheetViews>
    <sheetView showGridLines="0" zoomScale="110" zoomScaleNormal="110" workbookViewId="0">
      <selection activeCell="I22" sqref="I22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5" t="str">
        <f>'Resumo do Contrato'!B3</f>
        <v>CONTRATO 09/2019/BAR</v>
      </c>
      <c r="C2" s="85"/>
      <c r="D2" s="85"/>
      <c r="E2" s="85"/>
      <c r="F2" s="85"/>
      <c r="G2" s="85"/>
    </row>
    <row r="3" spans="2:9" x14ac:dyDescent="0.25">
      <c r="B3" s="59" t="s">
        <v>15</v>
      </c>
      <c r="C3" s="59" t="s">
        <v>17</v>
      </c>
      <c r="D3" s="59" t="s">
        <v>18</v>
      </c>
      <c r="E3" s="59" t="s">
        <v>19</v>
      </c>
      <c r="F3" s="59" t="s">
        <v>20</v>
      </c>
      <c r="G3" s="59" t="s">
        <v>21</v>
      </c>
    </row>
    <row r="4" spans="2:9" ht="180" x14ac:dyDescent="0.25">
      <c r="B4" s="77">
        <v>1</v>
      </c>
      <c r="C4" s="76" t="s">
        <v>38</v>
      </c>
      <c r="D4" s="78" t="s">
        <v>22</v>
      </c>
      <c r="E4" s="78">
        <v>12</v>
      </c>
      <c r="F4" s="79">
        <v>666.66</v>
      </c>
      <c r="G4" s="79">
        <f>E4*F4</f>
        <v>7999.92</v>
      </c>
    </row>
    <row r="7" spans="2:9" x14ac:dyDescent="0.25">
      <c r="B7" s="85" t="s">
        <v>51</v>
      </c>
      <c r="C7" s="85"/>
      <c r="D7" s="85"/>
      <c r="E7" s="85"/>
      <c r="F7" s="85"/>
      <c r="G7" s="85"/>
      <c r="H7" s="67" t="s">
        <v>23</v>
      </c>
      <c r="I7" s="68" t="s">
        <v>24</v>
      </c>
    </row>
    <row r="8" spans="2:9" x14ac:dyDescent="0.25">
      <c r="B8" s="59" t="s">
        <v>15</v>
      </c>
      <c r="C8" s="59" t="s">
        <v>17</v>
      </c>
      <c r="D8" s="59" t="s">
        <v>18</v>
      </c>
      <c r="E8" s="59" t="s">
        <v>19</v>
      </c>
      <c r="F8" s="59" t="s">
        <v>20</v>
      </c>
      <c r="G8" s="59" t="s">
        <v>21</v>
      </c>
      <c r="H8" s="61"/>
      <c r="I8" s="60"/>
    </row>
    <row r="9" spans="2:9" x14ac:dyDescent="0.25">
      <c r="B9" s="60"/>
      <c r="C9" s="60"/>
      <c r="D9" s="60"/>
      <c r="E9" s="60"/>
      <c r="F9" s="61"/>
      <c r="G9" s="61"/>
      <c r="H9" s="61"/>
      <c r="I9" s="61"/>
    </row>
    <row r="10" spans="2:9" x14ac:dyDescent="0.25">
      <c r="B10" s="86" t="s">
        <v>16</v>
      </c>
      <c r="C10" s="86"/>
      <c r="D10" s="86"/>
      <c r="E10" s="86"/>
      <c r="F10" s="86"/>
      <c r="G10" s="62" t="e">
        <f>SUM(#REF!)</f>
        <v>#REF!</v>
      </c>
      <c r="H10" s="62" t="e">
        <f>SUM(#REF!)</f>
        <v>#REF!</v>
      </c>
      <c r="I10" s="62" t="e">
        <f>SUM(#REF!)</f>
        <v>#REF!</v>
      </c>
    </row>
    <row r="11" spans="2:9" x14ac:dyDescent="0.25">
      <c r="B11" s="64"/>
      <c r="C11" s="64"/>
      <c r="D11" s="64"/>
      <c r="E11" s="64"/>
      <c r="F11" s="64"/>
      <c r="G11" s="65"/>
    </row>
    <row r="13" spans="2:9" x14ac:dyDescent="0.25">
      <c r="B13" s="85"/>
      <c r="C13" s="85"/>
      <c r="D13" s="85"/>
      <c r="E13" s="85"/>
      <c r="F13" s="85"/>
      <c r="G13" s="85"/>
      <c r="H13" s="67" t="s">
        <v>23</v>
      </c>
      <c r="I13" s="68" t="s">
        <v>24</v>
      </c>
    </row>
    <row r="14" spans="2:9" x14ac:dyDescent="0.25">
      <c r="B14" s="63"/>
      <c r="C14" s="63"/>
      <c r="D14" s="63"/>
      <c r="E14" s="63"/>
      <c r="F14" s="63"/>
      <c r="G14" s="63"/>
      <c r="H14" s="69"/>
      <c r="I14" s="70"/>
    </row>
    <row r="15" spans="2:9" x14ac:dyDescent="0.25">
      <c r="B15" s="86" t="s">
        <v>16</v>
      </c>
      <c r="C15" s="86"/>
      <c r="D15" s="86"/>
      <c r="E15" s="86"/>
      <c r="F15" s="86"/>
      <c r="G15" s="62" t="e">
        <f>SUM(#REF!)</f>
        <v>#REF!</v>
      </c>
      <c r="H15" s="66" t="e">
        <f>SUM(#REF!)</f>
        <v>#REF!</v>
      </c>
      <c r="I15" s="66" t="e">
        <f>SUM(#REF!)</f>
        <v>#REF!</v>
      </c>
    </row>
    <row r="16" spans="2:9" x14ac:dyDescent="0.25">
      <c r="G16" s="58"/>
    </row>
    <row r="81" spans="10:10" x14ac:dyDescent="0.25">
      <c r="J81" s="58">
        <f>SUM(J50:J80)</f>
        <v>0</v>
      </c>
    </row>
  </sheetData>
  <mergeCells count="5">
    <mergeCell ref="B2:G2"/>
    <mergeCell ref="B13:G13"/>
    <mergeCell ref="B15:F15"/>
    <mergeCell ref="B7:G7"/>
    <mergeCell ref="B10:F1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6"/>
  <sheetViews>
    <sheetView showGridLines="0" workbookViewId="0">
      <selection activeCell="AC14" sqref="AC14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3" customFormat="1" x14ac:dyDescent="0.25">
      <c r="I1" s="74"/>
      <c r="N1" s="74"/>
      <c r="S1" s="74"/>
      <c r="X1" s="74"/>
      <c r="AC1" s="74"/>
      <c r="AH1" s="74"/>
    </row>
    <row r="2" spans="2:34" s="73" customFormat="1" x14ac:dyDescent="0.25">
      <c r="I2" s="74"/>
      <c r="N2" s="74"/>
      <c r="S2" s="74"/>
      <c r="X2" s="74"/>
      <c r="AC2" s="74"/>
      <c r="AH2" s="74"/>
    </row>
    <row r="3" spans="2:34" s="75" customFormat="1" x14ac:dyDescent="0.25"/>
    <row r="4" spans="2:34" s="75" customFormat="1" x14ac:dyDescent="0.25"/>
    <row r="5" spans="2:34" s="35" customFormat="1" x14ac:dyDescent="0.25">
      <c r="B5" s="85" t="str">
        <f>'Resumo do Contrato'!B3</f>
        <v>CONTRATO 09/2019/BAR</v>
      </c>
      <c r="C5" s="85"/>
      <c r="D5" s="85"/>
      <c r="E5" s="90" t="s">
        <v>47</v>
      </c>
      <c r="F5" s="90"/>
      <c r="G5" s="90"/>
      <c r="H5" s="90"/>
      <c r="I5" s="88" t="s">
        <v>6</v>
      </c>
      <c r="J5" s="90" t="s">
        <v>48</v>
      </c>
      <c r="K5" s="90"/>
      <c r="L5" s="90"/>
      <c r="M5" s="90"/>
      <c r="N5" s="88" t="s">
        <v>6</v>
      </c>
      <c r="O5" s="90" t="s">
        <v>50</v>
      </c>
      <c r="P5" s="90"/>
      <c r="Q5" s="90"/>
      <c r="R5" s="90"/>
      <c r="S5" s="88" t="s">
        <v>6</v>
      </c>
      <c r="T5" s="90"/>
      <c r="U5" s="90"/>
      <c r="V5" s="90"/>
      <c r="W5" s="90"/>
      <c r="X5" s="88" t="s">
        <v>6</v>
      </c>
      <c r="Y5" s="90"/>
      <c r="Z5" s="90"/>
      <c r="AA5" s="90"/>
      <c r="AB5" s="90"/>
      <c r="AC5" s="88" t="s">
        <v>6</v>
      </c>
      <c r="AD5" s="90"/>
      <c r="AE5" s="90"/>
      <c r="AF5" s="90"/>
      <c r="AG5" s="90"/>
      <c r="AH5" s="88" t="s">
        <v>6</v>
      </c>
    </row>
    <row r="6" spans="2:34" s="35" customFormat="1" x14ac:dyDescent="0.25">
      <c r="B6" s="89" t="str">
        <f>'Resumo do Contrato'!D4</f>
        <v>01/01/2020 a 31/12/2020</v>
      </c>
      <c r="C6" s="89"/>
      <c r="D6" s="89"/>
      <c r="E6" s="90" t="s">
        <v>49</v>
      </c>
      <c r="F6" s="90"/>
      <c r="G6" s="90"/>
      <c r="H6" s="90"/>
      <c r="I6" s="88"/>
      <c r="J6" s="90"/>
      <c r="K6" s="90"/>
      <c r="L6" s="90"/>
      <c r="M6" s="90"/>
      <c r="N6" s="88"/>
      <c r="O6" s="90"/>
      <c r="P6" s="90"/>
      <c r="Q6" s="90"/>
      <c r="R6" s="90"/>
      <c r="S6" s="88"/>
      <c r="T6" s="90"/>
      <c r="U6" s="90"/>
      <c r="V6" s="90"/>
      <c r="W6" s="90"/>
      <c r="X6" s="88"/>
      <c r="Y6" s="90"/>
      <c r="Z6" s="90"/>
      <c r="AA6" s="90"/>
      <c r="AB6" s="90"/>
      <c r="AC6" s="88"/>
      <c r="AD6" s="90"/>
      <c r="AE6" s="90"/>
      <c r="AF6" s="90"/>
      <c r="AG6" s="90"/>
      <c r="AH6" s="88"/>
    </row>
    <row r="7" spans="2:34" s="35" customFormat="1" x14ac:dyDescent="0.25">
      <c r="B7" s="85"/>
      <c r="C7" s="85"/>
      <c r="D7" s="85"/>
      <c r="E7" s="90"/>
      <c r="F7" s="90"/>
      <c r="G7" s="90"/>
      <c r="H7" s="90"/>
      <c r="I7" s="88"/>
      <c r="J7" s="90"/>
      <c r="K7" s="90"/>
      <c r="L7" s="90"/>
      <c r="M7" s="90"/>
      <c r="N7" s="88"/>
      <c r="O7" s="90"/>
      <c r="P7" s="90"/>
      <c r="Q7" s="90"/>
      <c r="R7" s="90"/>
      <c r="S7" s="88"/>
      <c r="T7" s="90"/>
      <c r="U7" s="90"/>
      <c r="V7" s="90"/>
      <c r="W7" s="90"/>
      <c r="X7" s="88"/>
      <c r="Y7" s="90"/>
      <c r="Z7" s="90"/>
      <c r="AA7" s="90"/>
      <c r="AB7" s="90"/>
      <c r="AC7" s="88"/>
      <c r="AD7" s="90"/>
      <c r="AE7" s="90"/>
      <c r="AF7" s="90"/>
      <c r="AG7" s="90"/>
      <c r="AH7" s="88"/>
    </row>
    <row r="8" spans="2:34" s="36" customFormat="1" ht="30" x14ac:dyDescent="0.25">
      <c r="B8" s="91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24</v>
      </c>
      <c r="H8" s="38" t="s">
        <v>5</v>
      </c>
      <c r="I8" s="88"/>
      <c r="J8" s="37" t="s">
        <v>11</v>
      </c>
      <c r="K8" s="37" t="s">
        <v>12</v>
      </c>
      <c r="L8" s="37" t="s">
        <v>24</v>
      </c>
      <c r="M8" s="38" t="s">
        <v>5</v>
      </c>
      <c r="N8" s="88"/>
      <c r="O8" s="37" t="s">
        <v>11</v>
      </c>
      <c r="P8" s="37" t="s">
        <v>12</v>
      </c>
      <c r="Q8" s="37" t="s">
        <v>24</v>
      </c>
      <c r="R8" s="38" t="s">
        <v>5</v>
      </c>
      <c r="S8" s="88"/>
      <c r="T8" s="37"/>
      <c r="U8" s="37"/>
      <c r="V8" s="37"/>
      <c r="W8" s="38"/>
      <c r="X8" s="88"/>
      <c r="Y8" s="37"/>
      <c r="Z8" s="37"/>
      <c r="AA8" s="37"/>
      <c r="AB8" s="38"/>
      <c r="AC8" s="88"/>
      <c r="AD8" s="37"/>
      <c r="AE8" s="37"/>
      <c r="AF8" s="37"/>
      <c r="AG8" s="38"/>
      <c r="AH8" s="88"/>
    </row>
    <row r="9" spans="2:34" s="35" customFormat="1" x14ac:dyDescent="0.25">
      <c r="B9" s="91"/>
      <c r="C9" s="39">
        <v>666.66</v>
      </c>
      <c r="D9" s="80">
        <f>C9*12</f>
        <v>7999.92</v>
      </c>
      <c r="E9" s="40"/>
      <c r="F9" s="40"/>
      <c r="G9" s="40"/>
      <c r="H9" s="41"/>
      <c r="I9" s="42">
        <f>H9+D9</f>
        <v>7999.92</v>
      </c>
      <c r="J9" s="40"/>
      <c r="K9" s="40"/>
      <c r="L9" s="40">
        <f>K9-F9</f>
        <v>0</v>
      </c>
      <c r="M9" s="41"/>
      <c r="N9" s="42">
        <f>M9+I9</f>
        <v>7999.92</v>
      </c>
      <c r="O9" s="40"/>
      <c r="P9" s="40"/>
      <c r="Q9" s="40">
        <f>P9-K9</f>
        <v>0</v>
      </c>
      <c r="R9" s="41"/>
      <c r="S9" s="42">
        <f>R9+N9</f>
        <v>7999.92</v>
      </c>
      <c r="T9" s="40"/>
      <c r="U9" s="40"/>
      <c r="V9" s="40"/>
      <c r="W9" s="41"/>
      <c r="X9" s="42">
        <f>W9+S9</f>
        <v>7999.92</v>
      </c>
      <c r="Y9" s="40"/>
      <c r="Z9" s="40"/>
      <c r="AA9" s="40"/>
      <c r="AB9" s="41"/>
      <c r="AC9" s="42">
        <f>AB9+X9</f>
        <v>7999.92</v>
      </c>
      <c r="AD9" s="40"/>
      <c r="AE9" s="40"/>
      <c r="AF9" s="40"/>
      <c r="AG9" s="41"/>
      <c r="AH9" s="42">
        <f>AG9+AC9</f>
        <v>7999.92</v>
      </c>
    </row>
    <row r="10" spans="2:34" s="35" customFormat="1" x14ac:dyDescent="0.25">
      <c r="B10" s="87" t="s">
        <v>13</v>
      </c>
      <c r="C10" s="87"/>
      <c r="D10" s="43"/>
      <c r="E10" s="87" t="s">
        <v>13</v>
      </c>
      <c r="F10" s="87"/>
      <c r="G10" s="44"/>
      <c r="H10" s="45"/>
      <c r="I10" s="45"/>
      <c r="J10" s="87" t="s">
        <v>13</v>
      </c>
      <c r="K10" s="87"/>
      <c r="L10" s="57"/>
      <c r="M10" s="45"/>
      <c r="N10" s="45"/>
      <c r="O10" s="87" t="s">
        <v>13</v>
      </c>
      <c r="P10" s="87"/>
      <c r="Q10" s="57"/>
      <c r="R10" s="45"/>
      <c r="S10" s="45"/>
      <c r="T10" s="87"/>
      <c r="U10" s="87"/>
      <c r="V10" s="57"/>
      <c r="W10" s="45"/>
      <c r="X10" s="45"/>
      <c r="Y10" s="87"/>
      <c r="Z10" s="87"/>
      <c r="AA10" s="57"/>
      <c r="AB10" s="45"/>
      <c r="AC10" s="45"/>
      <c r="AD10" s="87"/>
      <c r="AE10" s="87"/>
      <c r="AF10" s="57"/>
      <c r="AG10" s="45"/>
      <c r="AH10" s="45"/>
    </row>
    <row r="11" spans="2:34" s="46" customFormat="1" x14ac:dyDescent="0.25">
      <c r="B11" s="49" t="s">
        <v>29</v>
      </c>
      <c r="C11" s="47" t="s">
        <v>30</v>
      </c>
      <c r="D11" s="48"/>
      <c r="E11" s="49" t="s">
        <v>29</v>
      </c>
      <c r="F11" s="50" t="s">
        <v>14</v>
      </c>
      <c r="G11" s="50" t="s">
        <v>30</v>
      </c>
      <c r="H11" s="51"/>
      <c r="I11" s="45"/>
      <c r="J11" s="49" t="s">
        <v>29</v>
      </c>
      <c r="K11" s="50" t="s">
        <v>14</v>
      </c>
      <c r="L11" s="50" t="s">
        <v>30</v>
      </c>
      <c r="M11" s="51"/>
      <c r="N11" s="45"/>
      <c r="O11" s="49" t="s">
        <v>29</v>
      </c>
      <c r="P11" s="50" t="s">
        <v>14</v>
      </c>
      <c r="Q11" s="50" t="s">
        <v>30</v>
      </c>
      <c r="R11" s="51"/>
      <c r="S11" s="45"/>
      <c r="T11" s="49"/>
      <c r="U11" s="50"/>
      <c r="V11" s="50"/>
      <c r="W11" s="51"/>
      <c r="X11" s="45"/>
      <c r="Y11" s="49"/>
      <c r="Z11" s="50"/>
      <c r="AA11" s="50"/>
      <c r="AB11" s="51"/>
      <c r="AC11" s="45"/>
      <c r="AD11" s="49"/>
      <c r="AE11" s="50"/>
      <c r="AF11" s="50"/>
      <c r="AG11" s="51"/>
      <c r="AH11" s="45"/>
    </row>
    <row r="12" spans="2:34" s="35" customFormat="1" x14ac:dyDescent="0.25">
      <c r="B12" s="52" t="s">
        <v>25</v>
      </c>
      <c r="C12" s="53">
        <v>666.66</v>
      </c>
      <c r="E12" s="52" t="s">
        <v>25</v>
      </c>
      <c r="F12" s="55">
        <f>(G9/365)*217</f>
        <v>0</v>
      </c>
      <c r="G12" s="55"/>
      <c r="H12" s="56"/>
      <c r="I12" s="45"/>
      <c r="J12" s="52" t="s">
        <v>26</v>
      </c>
      <c r="K12" s="55">
        <f>(L9/360)*148</f>
        <v>0</v>
      </c>
      <c r="L12" s="55"/>
      <c r="M12" s="56"/>
      <c r="N12" s="45"/>
      <c r="O12" s="52" t="s">
        <v>27</v>
      </c>
      <c r="P12" s="55">
        <f>(Q9/360)*148</f>
        <v>0</v>
      </c>
      <c r="Q12" s="55"/>
      <c r="R12" s="56"/>
      <c r="S12" s="45"/>
      <c r="T12" s="52"/>
      <c r="U12" s="55"/>
      <c r="V12" s="55"/>
      <c r="W12" s="56"/>
      <c r="X12" s="45"/>
      <c r="Y12" s="52" t="s">
        <v>27</v>
      </c>
      <c r="Z12" s="55">
        <f>(AA9/365)*269</f>
        <v>0</v>
      </c>
      <c r="AA12" s="55">
        <f>Z12+V12</f>
        <v>0</v>
      </c>
      <c r="AB12" s="56"/>
      <c r="AC12" s="45"/>
      <c r="AD12" s="52" t="s">
        <v>28</v>
      </c>
      <c r="AE12" s="55"/>
      <c r="AF12" s="55"/>
      <c r="AG12" s="56"/>
      <c r="AH12" s="45"/>
    </row>
    <row r="13" spans="2:34" s="35" customFormat="1" x14ac:dyDescent="0.25">
      <c r="B13" s="52" t="s">
        <v>26</v>
      </c>
      <c r="C13" s="53">
        <v>666.66</v>
      </c>
      <c r="E13" s="54"/>
      <c r="F13" s="55"/>
      <c r="G13" s="55"/>
      <c r="H13" s="72"/>
      <c r="I13" s="45"/>
      <c r="J13" s="54"/>
      <c r="K13" s="55"/>
      <c r="L13" s="55"/>
      <c r="M13" s="72"/>
      <c r="N13" s="45"/>
      <c r="O13" s="54"/>
      <c r="P13" s="55"/>
      <c r="Q13" s="55"/>
      <c r="R13" s="72"/>
      <c r="S13" s="45"/>
      <c r="T13" s="54"/>
      <c r="U13" s="55"/>
      <c r="V13" s="55"/>
      <c r="W13" s="72"/>
      <c r="X13" s="45"/>
      <c r="Y13" s="54"/>
      <c r="Z13" s="55"/>
      <c r="AA13" s="55"/>
      <c r="AB13" s="72"/>
      <c r="AC13" s="45"/>
      <c r="AD13" s="54"/>
      <c r="AE13" s="55"/>
      <c r="AF13" s="55"/>
      <c r="AG13" s="72"/>
      <c r="AH13" s="45"/>
    </row>
    <row r="14" spans="2:34" s="35" customFormat="1" x14ac:dyDescent="0.25">
      <c r="B14" s="52" t="s">
        <v>27</v>
      </c>
      <c r="C14" s="53">
        <v>666.66</v>
      </c>
      <c r="E14" s="54"/>
      <c r="F14" s="55"/>
      <c r="G14" s="55"/>
      <c r="H14" s="72"/>
      <c r="I14" s="45"/>
      <c r="J14" s="54"/>
      <c r="K14" s="55"/>
      <c r="L14" s="55"/>
      <c r="M14" s="72"/>
      <c r="N14" s="45"/>
      <c r="O14" s="54"/>
      <c r="P14" s="55"/>
      <c r="Q14" s="55"/>
      <c r="R14" s="72"/>
      <c r="S14" s="45"/>
      <c r="T14" s="54"/>
      <c r="U14" s="55"/>
      <c r="V14" s="55"/>
      <c r="W14" s="72"/>
      <c r="X14" s="45"/>
      <c r="Y14" s="54"/>
      <c r="Z14" s="55"/>
      <c r="AA14" s="55"/>
      <c r="AB14" s="72"/>
      <c r="AC14" s="45"/>
      <c r="AD14" s="54"/>
      <c r="AE14" s="55"/>
      <c r="AF14" s="55"/>
      <c r="AG14" s="72"/>
      <c r="AH14" s="45"/>
    </row>
    <row r="15" spans="2:34" s="35" customFormat="1" x14ac:dyDescent="0.25">
      <c r="B15" s="52" t="s">
        <v>28</v>
      </c>
      <c r="C15" s="53">
        <v>666.66</v>
      </c>
      <c r="E15" s="54"/>
      <c r="F15" s="55"/>
      <c r="G15" s="55"/>
      <c r="H15" s="56"/>
      <c r="I15" s="45"/>
      <c r="J15" s="54"/>
      <c r="K15" s="55"/>
      <c r="L15" s="55"/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39</v>
      </c>
      <c r="C16" s="53">
        <v>666.66</v>
      </c>
      <c r="E16" s="54"/>
      <c r="F16" s="55"/>
      <c r="G16" s="55"/>
      <c r="H16" s="56"/>
      <c r="I16" s="45"/>
      <c r="J16" s="54"/>
      <c r="K16" s="55"/>
      <c r="L16" s="55"/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40</v>
      </c>
      <c r="C17" s="53">
        <v>666.66</v>
      </c>
      <c r="E17" s="54"/>
      <c r="F17" s="55"/>
      <c r="G17" s="55"/>
      <c r="H17" s="56"/>
      <c r="I17" s="45"/>
      <c r="J17" s="54"/>
      <c r="K17" s="55"/>
      <c r="L17" s="55"/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41</v>
      </c>
      <c r="C18" s="53">
        <v>666.66</v>
      </c>
      <c r="E18" s="54"/>
      <c r="F18" s="55"/>
      <c r="G18" s="55"/>
      <c r="H18" s="56"/>
      <c r="I18" s="45"/>
      <c r="J18" s="54"/>
      <c r="K18" s="55"/>
      <c r="L18" s="55"/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42</v>
      </c>
      <c r="C19" s="53">
        <v>666.66</v>
      </c>
      <c r="E19" s="54"/>
      <c r="F19" s="55"/>
      <c r="G19" s="55"/>
      <c r="H19" s="56"/>
      <c r="I19" s="45"/>
      <c r="J19" s="54"/>
      <c r="K19" s="55"/>
      <c r="L19" s="55"/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43</v>
      </c>
      <c r="C20" s="53">
        <v>666.66</v>
      </c>
      <c r="E20" s="54"/>
      <c r="F20" s="55"/>
      <c r="G20" s="55"/>
      <c r="H20" s="56"/>
      <c r="I20" s="45"/>
      <c r="J20" s="54"/>
      <c r="K20" s="55"/>
      <c r="L20" s="55"/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44</v>
      </c>
      <c r="C21" s="53">
        <v>666.66</v>
      </c>
      <c r="E21" s="54"/>
      <c r="F21" s="55"/>
      <c r="G21" s="55"/>
      <c r="H21" s="56"/>
      <c r="I21" s="45"/>
      <c r="J21" s="54"/>
      <c r="K21" s="55"/>
      <c r="L21" s="55"/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45</v>
      </c>
      <c r="C22" s="53">
        <v>666.66</v>
      </c>
      <c r="E22" s="54"/>
      <c r="F22" s="55"/>
      <c r="G22" s="55"/>
      <c r="H22" s="56"/>
      <c r="I22" s="45"/>
      <c r="J22" s="54"/>
      <c r="K22" s="55"/>
      <c r="L22" s="55"/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46</v>
      </c>
      <c r="C23" s="53">
        <v>666.66</v>
      </c>
      <c r="E23" s="54"/>
      <c r="F23" s="55"/>
      <c r="G23" s="55"/>
      <c r="H23" s="56"/>
      <c r="I23" s="45"/>
      <c r="J23" s="54"/>
      <c r="K23" s="55"/>
      <c r="L23" s="55"/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</sheetData>
  <mergeCells count="35">
    <mergeCell ref="AD5:AG5"/>
    <mergeCell ref="AH5:AH8"/>
    <mergeCell ref="AD6:AG6"/>
    <mergeCell ref="AD7:AG7"/>
    <mergeCell ref="AD10:AE10"/>
    <mergeCell ref="Y5:AB5"/>
    <mergeCell ref="AC5:AC8"/>
    <mergeCell ref="Y6:AB6"/>
    <mergeCell ref="Y7:AB7"/>
    <mergeCell ref="Y10:Z10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</cp:lastModifiedBy>
  <dcterms:created xsi:type="dcterms:W3CDTF">2018-03-05T11:36:05Z</dcterms:created>
  <dcterms:modified xsi:type="dcterms:W3CDTF">2020-08-03T16:39:44Z</dcterms:modified>
</cp:coreProperties>
</file>