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ELEALPHA\Contrato nº 06 2019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23" i="3"/>
  <c r="D9" i="3"/>
  <c r="G11" i="4"/>
  <c r="G12" i="4"/>
  <c r="G7" i="4" l="1"/>
  <c r="G8" i="4"/>
  <c r="G9" i="4"/>
  <c r="G10" i="4"/>
  <c r="G13" i="4"/>
  <c r="G14" i="4"/>
  <c r="G15" i="4"/>
  <c r="I9" i="3" l="1"/>
  <c r="G9" i="3" l="1"/>
  <c r="G12" i="3" s="1"/>
  <c r="G4" i="4"/>
  <c r="K12" i="3"/>
  <c r="B2" i="4"/>
  <c r="G6" i="4"/>
  <c r="G5" i="4"/>
  <c r="G116" i="4" l="1"/>
  <c r="H80" i="4"/>
  <c r="H116" i="4"/>
  <c r="H44" i="4"/>
  <c r="G16" i="4"/>
  <c r="G44" i="4"/>
  <c r="G80" i="4"/>
  <c r="I44" i="4" l="1"/>
  <c r="I116" i="4"/>
  <c r="N9" i="3"/>
  <c r="S9" i="3" s="1"/>
  <c r="I80" i="4"/>
  <c r="J116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<sst xmlns="http://schemas.openxmlformats.org/spreadsheetml/2006/main" count="128" uniqueCount="78">
  <si>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</si>
  <si>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</si>
  <si>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</si>
  <si>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</si>
  <si>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</si>
  <si>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</si>
  <si>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</si>
  <si>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</si>
  <si>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</si>
  <si>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</si>
  <si>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</si>
  <si>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</si>
  <si>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</si>
  <si>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</si>
  <si>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</si>
  <si>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</si>
  <si>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</si>
  <si>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</si>
  <si>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</si>
  <si>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</si>
  <si>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</si>
  <si>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</si>
  <si>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ADITIVO 01/2017 - 02/10/2017</t>
  </si>
  <si>
    <t>Diferença Unitária</t>
  </si>
  <si>
    <t>Diferença Global</t>
  </si>
  <si>
    <t>ADITIVO 01/2018 - 05/03/2018</t>
  </si>
  <si>
    <t>ADITIVO Nº 03/2019 - 06/05/2019</t>
  </si>
  <si>
    <t>ADITIVO Nº 04/2019 - 09/07/2019</t>
  </si>
  <si>
    <t>ADITIVO Nº 05/2020 - 30/04/2020</t>
  </si>
  <si>
    <t>APOSTILAMENTO 03/2019 - 12/08/2019</t>
  </si>
  <si>
    <t>1º</t>
  </si>
  <si>
    <t>2º</t>
  </si>
  <si>
    <t>3º</t>
  </si>
  <si>
    <t>4º</t>
  </si>
  <si>
    <t>Parcela nº</t>
  </si>
  <si>
    <t>Valor Parcela</t>
  </si>
  <si>
    <t>01/04/2019 a 31/03/2020</t>
  </si>
  <si>
    <t>23209.002426/2018-02</t>
  </si>
  <si>
    <t>ADITIVO 01/2020</t>
  </si>
  <si>
    <t>01/04/2020 a 31/03/2021</t>
  </si>
  <si>
    <t>CONTRATO 06/2019/BAR</t>
  </si>
  <si>
    <t>23209.000309/2020-11</t>
  </si>
  <si>
    <t>DESCRIÇÃO</t>
  </si>
  <si>
    <t xml:space="preserve">Central Telefônica </t>
  </si>
  <si>
    <t>Atendimento de voz</t>
  </si>
  <si>
    <t xml:space="preserve">Mesa operadora IP </t>
  </si>
  <si>
    <t>Serv</t>
  </si>
  <si>
    <t xml:space="preserve">Modulo Expansr de Teclas </t>
  </si>
  <si>
    <t>Aparelho telefônico IP Tipo I</t>
  </si>
  <si>
    <t>Aparelho telefônico IP Tipo II</t>
  </si>
  <si>
    <t>Fonte aparelhos IP</t>
  </si>
  <si>
    <t xml:space="preserve">Software de Tarifação </t>
  </si>
  <si>
    <t>Licença de Ramal IP</t>
  </si>
  <si>
    <t>Bastidor para interface Celular BC 12</t>
  </si>
  <si>
    <t>Placa GSM para Bastidor Celular 3G</t>
  </si>
  <si>
    <t xml:space="preserve">Antena Celular rural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</si>
  <si>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</si>
  <si>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</si>
  <si>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</si>
  <si>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</si>
  <si>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</si>
  <si>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</si>
  <si>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</si>
  <si>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</si>
  <si>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</si>
  <si>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</si>
  <si>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</si>
  <si>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</si>
  <si>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</si>
  <si>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</si>
  <si>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</si>
  <si>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</si>
  <si>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</si>
  <si>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</si>
  <si>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</si>
  <si>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ADITIVO 01/2020 - PRORROGAÇÃO</t>
  </si>
  <si>
    <t xml:space="preserve">TA ....... - REEQUILÍBRIO - </t>
  </si>
  <si>
    <t xml:space="preserve">DESCRIÇÃO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</si>
</sst>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C7" sqref="C7:C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36</v>
      </c>
      <c r="E4" s="19">
        <v>106557.72</v>
      </c>
      <c r="F4" s="20"/>
      <c r="G4" s="21"/>
      <c r="H4" s="23" t="s">
        <v>37</v>
      </c>
      <c r="I4" s="5"/>
    </row>
    <row r="5" spans="2:10" x14ac:dyDescent="0.25">
      <c r="B5" s="76" t="s">
        <v>38</v>
      </c>
      <c r="C5" s="19" t="s">
        <v>10</v>
      </c>
      <c r="D5" s="23" t="s">
        <v>39</v>
      </c>
      <c r="E5" s="19"/>
      <c r="F5" s="20"/>
      <c r="G5" s="21"/>
      <c r="H5" s="23" t="s">
        <v>41</v>
      </c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 t="s">
        <v>22</v>
      </c>
      <c r="C7" s="19"/>
      <c r="D7" s="23"/>
      <c r="E7" s="19"/>
      <c r="F7" s="20"/>
      <c r="G7" s="21"/>
      <c r="H7" s="23"/>
      <c r="I7" s="5"/>
    </row>
    <row r="8" spans="2:10" x14ac:dyDescent="0.25">
      <c r="B8" s="22" t="s">
        <v>25</v>
      </c>
      <c r="C8" s="17"/>
      <c r="D8" s="18"/>
      <c r="E8" s="19"/>
      <c r="F8" s="20"/>
      <c r="G8" s="21"/>
      <c r="H8" s="18"/>
      <c r="I8" s="5"/>
    </row>
    <row r="9" spans="2:10" x14ac:dyDescent="0.25">
      <c r="B9" s="22" t="s">
        <v>26</v>
      </c>
      <c r="C9" s="17"/>
      <c r="D9" s="18"/>
      <c r="E9" s="19"/>
      <c r="F9" s="20"/>
      <c r="G9" s="21"/>
      <c r="H9" s="18"/>
      <c r="I9" s="5"/>
    </row>
    <row r="10" spans="2:10" x14ac:dyDescent="0.25">
      <c r="B10" s="22" t="s">
        <v>27</v>
      </c>
      <c r="C10" s="17"/>
      <c r="D10" s="18"/>
      <c r="E10" s="19"/>
      <c r="F10" s="20"/>
      <c r="G10" s="21"/>
      <c r="H10" s="18"/>
      <c r="I10" s="5"/>
    </row>
    <row r="11" spans="2:10" x14ac:dyDescent="0.25">
      <c r="B11" s="76" t="s">
        <v>29</v>
      </c>
      <c r="C11" s="17"/>
      <c r="D11" s="18"/>
      <c r="E11" s="19"/>
      <c r="F11" s="20"/>
      <c r="G11" s="21"/>
      <c r="H11" s="18"/>
      <c r="I11" s="5"/>
    </row>
    <row r="12" spans="2:10" x14ac:dyDescent="0.25">
      <c r="B12" s="22" t="s">
        <v>28</v>
      </c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11</v>
      </c>
      <c r="C28" s="84"/>
      <c r="D28" s="85"/>
      <c r="E28" s="26">
        <f>SUM(E4:E27)</f>
        <v>106557.72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7"/>
  <sheetViews>
    <sheetView showGridLines="0" topLeftCell="A106" zoomScale="110" zoomScaleNormal="110" workbookViewId="0">
      <selection activeCell="C50" sqref="C50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6" t="str">
        <f>'Resumo do Contrato'!B3</f>
        <v>CONTRATO 06/2019/BAR</v>
      </c>
      <c r="C2" s="86"/>
      <c r="D2" s="86"/>
      <c r="E2" s="86"/>
      <c r="F2" s="86"/>
      <c r="G2" s="86"/>
    </row>
    <row r="3" spans="2:7" x14ac:dyDescent="0.25">
      <c r="B3" s="59" t="s">
        <v>16</v>
      </c>
      <c r="C3" s="59" t="s">
        <v>42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x14ac:dyDescent="0.25">
      <c r="B4" s="60">
        <v>1</v>
      </c>
      <c r="C4" s="60" t="s">
        <v>43</v>
      </c>
      <c r="D4" s="60" t="s">
        <v>46</v>
      </c>
      <c r="E4" s="60">
        <v>12</v>
      </c>
      <c r="F4" s="61">
        <v>5390</v>
      </c>
      <c r="G4" s="61">
        <f>E4*F4</f>
        <v>64680</v>
      </c>
    </row>
    <row r="5" spans="2:7" x14ac:dyDescent="0.25">
      <c r="B5" s="60">
        <v>2</v>
      </c>
      <c r="C5" s="60" t="s">
        <v>44</v>
      </c>
      <c r="D5" s="60" t="s">
        <v>46</v>
      </c>
      <c r="E5" s="60">
        <v>12</v>
      </c>
      <c r="F5" s="61">
        <v>484.27</v>
      </c>
      <c r="G5" s="61">
        <f t="shared" ref="G5:G15" si="0">E5*F5</f>
        <v>5811.24</v>
      </c>
    </row>
    <row r="6" spans="2:7" x14ac:dyDescent="0.25">
      <c r="B6" s="60">
        <v>4</v>
      </c>
      <c r="C6" s="60" t="s">
        <v>45</v>
      </c>
      <c r="D6" s="60" t="s">
        <v>46</v>
      </c>
      <c r="E6" s="60">
        <v>24</v>
      </c>
      <c r="F6" s="61">
        <v>41.84</v>
      </c>
      <c r="G6" s="61">
        <f t="shared" si="0"/>
        <v>1004.1600000000001</v>
      </c>
    </row>
    <row r="7" spans="2:7" x14ac:dyDescent="0.25">
      <c r="B7" s="60">
        <v>5</v>
      </c>
      <c r="C7" s="60" t="s">
        <v>47</v>
      </c>
      <c r="D7" s="60" t="s">
        <v>46</v>
      </c>
      <c r="E7" s="60">
        <v>24</v>
      </c>
      <c r="F7" s="61">
        <v>14.55</v>
      </c>
      <c r="G7" s="61">
        <f t="shared" si="0"/>
        <v>349.20000000000005</v>
      </c>
    </row>
    <row r="8" spans="2:7" x14ac:dyDescent="0.25">
      <c r="B8" s="60">
        <v>6</v>
      </c>
      <c r="C8" s="60" t="s">
        <v>48</v>
      </c>
      <c r="D8" s="60" t="s">
        <v>46</v>
      </c>
      <c r="E8" s="60">
        <v>360</v>
      </c>
      <c r="F8" s="61">
        <v>18.190000000000001</v>
      </c>
      <c r="G8" s="61">
        <f t="shared" si="0"/>
        <v>6548.4000000000005</v>
      </c>
    </row>
    <row r="9" spans="2:7" x14ac:dyDescent="0.25">
      <c r="B9" s="60">
        <v>7</v>
      </c>
      <c r="C9" s="60" t="s">
        <v>49</v>
      </c>
      <c r="D9" s="60" t="s">
        <v>46</v>
      </c>
      <c r="E9" s="60">
        <v>360</v>
      </c>
      <c r="F9" s="61">
        <v>25.46</v>
      </c>
      <c r="G9" s="61">
        <f t="shared" si="0"/>
        <v>9165.6</v>
      </c>
    </row>
    <row r="10" spans="2:7" x14ac:dyDescent="0.25">
      <c r="B10" s="60">
        <v>10</v>
      </c>
      <c r="C10" s="60" t="s">
        <v>50</v>
      </c>
      <c r="D10" s="60" t="s">
        <v>46</v>
      </c>
      <c r="E10" s="60">
        <v>744</v>
      </c>
      <c r="F10" s="61">
        <v>3.94</v>
      </c>
      <c r="G10" s="61">
        <f t="shared" si="0"/>
        <v>2931.36</v>
      </c>
    </row>
    <row r="11" spans="2:7" x14ac:dyDescent="0.25">
      <c r="B11" s="81">
        <v>11</v>
      </c>
      <c r="C11" s="60" t="s">
        <v>51</v>
      </c>
      <c r="D11" s="60" t="s">
        <v>46</v>
      </c>
      <c r="E11" s="60">
        <v>12</v>
      </c>
      <c r="F11" s="61">
        <v>292.74</v>
      </c>
      <c r="G11" s="61">
        <f>E11*F11</f>
        <v>3512.88</v>
      </c>
    </row>
    <row r="12" spans="2:7" x14ac:dyDescent="0.25">
      <c r="B12" s="60">
        <v>14</v>
      </c>
      <c r="C12" s="60" t="s">
        <v>52</v>
      </c>
      <c r="D12" s="60" t="s">
        <v>46</v>
      </c>
      <c r="E12" s="60">
        <v>984</v>
      </c>
      <c r="F12" s="61">
        <v>9.94</v>
      </c>
      <c r="G12" s="61">
        <f t="shared" si="0"/>
        <v>9780.9599999999991</v>
      </c>
    </row>
    <row r="13" spans="2:7" x14ac:dyDescent="0.25">
      <c r="B13" s="60">
        <v>16</v>
      </c>
      <c r="C13" s="60" t="s">
        <v>53</v>
      </c>
      <c r="D13" s="60" t="s">
        <v>46</v>
      </c>
      <c r="E13" s="60">
        <v>12</v>
      </c>
      <c r="F13" s="61">
        <v>62.62</v>
      </c>
      <c r="G13" s="61">
        <f t="shared" si="0"/>
        <v>751.43999999999994</v>
      </c>
    </row>
    <row r="14" spans="2:7" x14ac:dyDescent="0.25">
      <c r="B14" s="60">
        <v>17</v>
      </c>
      <c r="C14" s="60" t="s">
        <v>54</v>
      </c>
      <c r="D14" s="60" t="s">
        <v>46</v>
      </c>
      <c r="E14" s="60">
        <v>48</v>
      </c>
      <c r="F14" s="61">
        <v>38.76</v>
      </c>
      <c r="G14" s="61">
        <f t="shared" si="0"/>
        <v>1860.48</v>
      </c>
    </row>
    <row r="15" spans="2:7" x14ac:dyDescent="0.25">
      <c r="B15" s="60">
        <v>18</v>
      </c>
      <c r="C15" s="60" t="s">
        <v>55</v>
      </c>
      <c r="D15" s="60" t="s">
        <v>46</v>
      </c>
      <c r="E15" s="60">
        <v>12</v>
      </c>
      <c r="F15" s="61">
        <v>13.5</v>
      </c>
      <c r="G15" s="61">
        <f t="shared" si="0"/>
        <v>162</v>
      </c>
    </row>
    <row r="16" spans="2:7" x14ac:dyDescent="0.25">
      <c r="B16" s="87" t="s">
        <v>17</v>
      </c>
      <c r="C16" s="87"/>
      <c r="D16" s="87"/>
      <c r="E16" s="87"/>
      <c r="F16" s="87"/>
      <c r="G16" s="62">
        <f>SUM(G4:G15)</f>
        <v>106557.72000000002</v>
      </c>
    </row>
    <row r="19" spans="2:9" x14ac:dyDescent="0.25">
      <c r="B19" s="86" t="s">
        <v>76</v>
      </c>
      <c r="C19" s="86"/>
      <c r="D19" s="86"/>
      <c r="E19" s="86"/>
      <c r="F19" s="86"/>
      <c r="G19" s="86"/>
      <c r="H19" s="69" t="s">
        <v>23</v>
      </c>
      <c r="I19" s="70" t="s">
        <v>24</v>
      </c>
    </row>
    <row r="20" spans="2:9" x14ac:dyDescent="0.25">
      <c r="B20" s="59" t="s">
        <v>16</v>
      </c>
      <c r="C20" s="59" t="s">
        <v>77</v>
      </c>
      <c r="D20" s="59" t="s">
        <v>18</v>
      </c>
      <c r="E20" s="59" t="s">
        <v>19</v>
      </c>
      <c r="F20" s="59" t="s">
        <v>20</v>
      </c>
      <c r="G20" s="59" t="s">
        <v>21</v>
      </c>
      <c r="H20" s="61"/>
      <c r="I20" s="60"/>
    </row>
    <row r="21" spans="2:9" x14ac:dyDescent="0.25">
      <c r="B21" s="60">
        <v>1</v>
      </c>
      <c r="C21" s="60"/>
      <c r="D21" s="60"/>
      <c r="E21" s="60"/>
      <c r="F21" s="61"/>
      <c r="G21" s="61"/>
      <c r="H21" s="61"/>
      <c r="I21" s="61"/>
    </row>
    <row r="22" spans="2:9" x14ac:dyDescent="0.25">
      <c r="B22" s="60">
        <v>2</v>
      </c>
      <c r="C22" s="60"/>
      <c r="D22" s="60"/>
      <c r="E22" s="60"/>
      <c r="F22" s="61"/>
      <c r="G22" s="61"/>
      <c r="H22" s="61"/>
      <c r="I22" s="61"/>
    </row>
    <row r="23" spans="2:9" x14ac:dyDescent="0.25">
      <c r="B23" s="74"/>
      <c r="C23" s="74"/>
      <c r="D23" s="74"/>
      <c r="E23" s="74"/>
      <c r="F23" s="75"/>
      <c r="G23" s="75"/>
      <c r="H23" s="75"/>
      <c r="I23" s="75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74"/>
      <c r="C27" s="74"/>
      <c r="D27" s="74"/>
      <c r="E27" s="74"/>
      <c r="F27" s="75"/>
      <c r="G27" s="75"/>
      <c r="H27" s="75"/>
      <c r="I27" s="75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4"/>
      <c r="C43" s="74"/>
      <c r="D43" s="74"/>
      <c r="E43" s="74"/>
      <c r="F43" s="75"/>
      <c r="G43" s="75"/>
      <c r="H43" s="75"/>
      <c r="I43" s="75"/>
    </row>
    <row r="44" spans="2:9" x14ac:dyDescent="0.25">
      <c r="B44" s="87" t="s">
        <v>17</v>
      </c>
      <c r="C44" s="87"/>
      <c r="D44" s="87"/>
      <c r="E44" s="87"/>
      <c r="F44" s="87"/>
      <c r="G44" s="62">
        <f>SUM(G21:G43)</f>
        <v>0</v>
      </c>
      <c r="H44" s="62">
        <f>SUM(H21:H43)</f>
        <v>0</v>
      </c>
      <c r="I44" s="62">
        <f>SUM(I21:I43)</f>
        <v>0</v>
      </c>
    </row>
    <row r="45" spans="2:9" x14ac:dyDescent="0.25">
      <c r="G45" s="58"/>
    </row>
    <row r="47" spans="2:9" x14ac:dyDescent="0.25">
      <c r="B47" s="86"/>
      <c r="C47" s="86"/>
      <c r="D47" s="86"/>
      <c r="E47" s="86"/>
      <c r="F47" s="86"/>
      <c r="G47" s="86"/>
      <c r="H47" s="69" t="s">
        <v>23</v>
      </c>
      <c r="I47" s="70" t="s">
        <v>24</v>
      </c>
    </row>
    <row r="48" spans="2:9" x14ac:dyDescent="0.25">
      <c r="B48" s="63" t="s">
        <v>16</v>
      </c>
      <c r="C48" s="63" t="s">
        <v>77</v>
      </c>
      <c r="D48" s="63" t="s">
        <v>18</v>
      </c>
      <c r="E48" s="63" t="s">
        <v>19</v>
      </c>
      <c r="F48" s="63" t="s">
        <v>20</v>
      </c>
      <c r="G48" s="63" t="s">
        <v>21</v>
      </c>
      <c r="H48" s="61"/>
      <c r="I48" s="60"/>
    </row>
    <row r="49" spans="2:9" x14ac:dyDescent="0.25">
      <c r="B49" s="64">
        <v>1</v>
      </c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4"/>
      <c r="C51" s="74"/>
      <c r="D51" s="74"/>
      <c r="E51" s="74"/>
      <c r="F51" s="75"/>
      <c r="G51" s="75"/>
      <c r="H51" s="75"/>
      <c r="I51" s="75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4"/>
      <c r="C55" s="74"/>
      <c r="D55" s="74"/>
      <c r="E55" s="74"/>
      <c r="F55" s="75"/>
      <c r="G55" s="75"/>
      <c r="H55" s="75"/>
      <c r="I55" s="75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4"/>
      <c r="C59" s="74"/>
      <c r="D59" s="74"/>
      <c r="E59" s="74"/>
      <c r="F59" s="75"/>
      <c r="G59" s="75"/>
      <c r="H59" s="75"/>
      <c r="I59" s="75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4"/>
      <c r="C63" s="74"/>
      <c r="D63" s="74"/>
      <c r="E63" s="74"/>
      <c r="F63" s="75"/>
      <c r="G63" s="75"/>
      <c r="H63" s="75"/>
      <c r="I63" s="75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4"/>
      <c r="C67" s="74"/>
      <c r="D67" s="74"/>
      <c r="E67" s="74"/>
      <c r="F67" s="75"/>
      <c r="G67" s="75"/>
      <c r="H67" s="75"/>
      <c r="I67" s="75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4"/>
      <c r="C71" s="74"/>
      <c r="D71" s="74"/>
      <c r="E71" s="74"/>
      <c r="F71" s="75"/>
      <c r="G71" s="75"/>
      <c r="H71" s="75"/>
      <c r="I71" s="75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4"/>
      <c r="C75" s="74"/>
      <c r="D75" s="74"/>
      <c r="E75" s="74"/>
      <c r="F75" s="75"/>
      <c r="G75" s="75"/>
      <c r="H75" s="75"/>
      <c r="I75" s="75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4"/>
      <c r="C79" s="74"/>
      <c r="D79" s="74"/>
      <c r="E79" s="74"/>
      <c r="F79" s="75"/>
      <c r="G79" s="75"/>
      <c r="H79" s="75"/>
      <c r="I79" s="75"/>
    </row>
    <row r="80" spans="2:9" x14ac:dyDescent="0.25">
      <c r="B80" s="87" t="s">
        <v>17</v>
      </c>
      <c r="C80" s="87"/>
      <c r="D80" s="87"/>
      <c r="E80" s="87"/>
      <c r="F80" s="87"/>
      <c r="G80" s="62">
        <f>SUM(G49:G79)</f>
        <v>0</v>
      </c>
      <c r="H80" s="62">
        <f>SUM(H49:H79)</f>
        <v>0</v>
      </c>
      <c r="I80" s="62">
        <f>SUM(I49:I79)</f>
        <v>0</v>
      </c>
    </row>
    <row r="81" spans="2:9" x14ac:dyDescent="0.25">
      <c r="B81" s="66"/>
      <c r="C81" s="66"/>
      <c r="D81" s="66"/>
      <c r="E81" s="66"/>
      <c r="F81" s="66"/>
      <c r="G81" s="67"/>
    </row>
    <row r="83" spans="2:9" x14ac:dyDescent="0.25">
      <c r="B83" s="86"/>
      <c r="C83" s="86"/>
      <c r="D83" s="86"/>
      <c r="E83" s="86"/>
      <c r="F83" s="86"/>
      <c r="G83" s="86"/>
      <c r="H83" s="69" t="s">
        <v>23</v>
      </c>
      <c r="I83" s="70" t="s">
        <v>24</v>
      </c>
    </row>
    <row r="84" spans="2:9" x14ac:dyDescent="0.25">
      <c r="B84" s="63"/>
      <c r="C84" s="63"/>
      <c r="D84" s="63"/>
      <c r="E84" s="63"/>
      <c r="F84" s="63"/>
      <c r="G84" s="63"/>
      <c r="H84" s="71"/>
      <c r="I84" s="72"/>
    </row>
    <row r="85" spans="2:9" x14ac:dyDescent="0.25">
      <c r="B85" s="74"/>
      <c r="C85" s="74"/>
      <c r="D85" s="74"/>
      <c r="E85" s="74"/>
      <c r="F85" s="75"/>
      <c r="G85" s="75"/>
      <c r="H85" s="75"/>
      <c r="I85" s="75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72"/>
      <c r="C87" s="72"/>
      <c r="D87" s="72"/>
      <c r="E87" s="72"/>
      <c r="F87" s="71"/>
      <c r="G87" s="71"/>
      <c r="H87" s="71"/>
      <c r="I87" s="71"/>
    </row>
    <row r="88" spans="2:9" x14ac:dyDescent="0.25">
      <c r="B88" s="73"/>
      <c r="C88" s="73"/>
      <c r="D88" s="73"/>
      <c r="E88" s="73"/>
      <c r="F88" s="73"/>
      <c r="G88" s="73"/>
      <c r="H88" s="71"/>
      <c r="I88" s="71"/>
    </row>
    <row r="89" spans="2:9" x14ac:dyDescent="0.25">
      <c r="B89" s="74"/>
      <c r="C89" s="74"/>
      <c r="D89" s="74"/>
      <c r="E89" s="74"/>
      <c r="F89" s="75"/>
      <c r="G89" s="75"/>
      <c r="H89" s="75"/>
      <c r="I89" s="75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72"/>
      <c r="C91" s="72"/>
      <c r="D91" s="72"/>
      <c r="E91" s="72"/>
      <c r="F91" s="71"/>
      <c r="G91" s="71"/>
      <c r="H91" s="71"/>
      <c r="I91" s="71"/>
    </row>
    <row r="92" spans="2:9" x14ac:dyDescent="0.25">
      <c r="B92" s="73"/>
      <c r="C92" s="73"/>
      <c r="D92" s="73"/>
      <c r="E92" s="73"/>
      <c r="F92" s="73"/>
      <c r="G92" s="73"/>
      <c r="H92" s="71"/>
      <c r="I92" s="71"/>
    </row>
    <row r="93" spans="2:9" x14ac:dyDescent="0.25">
      <c r="B93" s="74"/>
      <c r="C93" s="74"/>
      <c r="D93" s="74"/>
      <c r="E93" s="74"/>
      <c r="F93" s="75"/>
      <c r="G93" s="75"/>
      <c r="H93" s="75"/>
      <c r="I93" s="75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72"/>
      <c r="C95" s="72"/>
      <c r="D95" s="72"/>
      <c r="E95" s="72"/>
      <c r="F95" s="71"/>
      <c r="G95" s="71"/>
      <c r="H95" s="71"/>
      <c r="I95" s="71"/>
    </row>
    <row r="96" spans="2:9" x14ac:dyDescent="0.25">
      <c r="B96" s="73"/>
      <c r="C96" s="73"/>
      <c r="D96" s="73"/>
      <c r="E96" s="73"/>
      <c r="F96" s="73"/>
      <c r="G96" s="73"/>
      <c r="H96" s="71"/>
      <c r="I96" s="71"/>
    </row>
    <row r="97" spans="2:9" x14ac:dyDescent="0.25">
      <c r="B97" s="74"/>
      <c r="C97" s="74"/>
      <c r="D97" s="74"/>
      <c r="E97" s="74"/>
      <c r="F97" s="75"/>
      <c r="G97" s="75"/>
      <c r="H97" s="75"/>
      <c r="I97" s="75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72"/>
      <c r="C99" s="72"/>
      <c r="D99" s="72"/>
      <c r="E99" s="72"/>
      <c r="F99" s="71"/>
      <c r="G99" s="71"/>
      <c r="H99" s="71"/>
      <c r="I99" s="71"/>
    </row>
    <row r="100" spans="2:9" x14ac:dyDescent="0.25">
      <c r="B100" s="73"/>
      <c r="C100" s="73"/>
      <c r="D100" s="73"/>
      <c r="E100" s="73"/>
      <c r="F100" s="73"/>
      <c r="G100" s="73"/>
      <c r="H100" s="71"/>
      <c r="I100" s="71"/>
    </row>
    <row r="101" spans="2:9" x14ac:dyDescent="0.25">
      <c r="B101" s="74"/>
      <c r="C101" s="74"/>
      <c r="D101" s="74"/>
      <c r="E101" s="74"/>
      <c r="F101" s="75"/>
      <c r="G101" s="75"/>
      <c r="H101" s="75"/>
      <c r="I101" s="75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72"/>
      <c r="C103" s="72"/>
      <c r="D103" s="72"/>
      <c r="E103" s="72"/>
      <c r="F103" s="71"/>
      <c r="G103" s="71"/>
      <c r="H103" s="71"/>
      <c r="I103" s="71"/>
    </row>
    <row r="104" spans="2:9" x14ac:dyDescent="0.25">
      <c r="B104" s="73"/>
      <c r="C104" s="73"/>
      <c r="D104" s="73"/>
      <c r="E104" s="73"/>
      <c r="F104" s="73"/>
      <c r="G104" s="73"/>
      <c r="H104" s="71"/>
      <c r="I104" s="71"/>
    </row>
    <row r="105" spans="2:9" x14ac:dyDescent="0.25">
      <c r="B105" s="74"/>
      <c r="C105" s="74"/>
      <c r="D105" s="74"/>
      <c r="E105" s="74"/>
      <c r="F105" s="75"/>
      <c r="G105" s="75"/>
      <c r="H105" s="75"/>
      <c r="I105" s="75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72"/>
      <c r="C107" s="72"/>
      <c r="D107" s="72"/>
      <c r="E107" s="72"/>
      <c r="F107" s="71"/>
      <c r="G107" s="71"/>
      <c r="H107" s="71"/>
      <c r="I107" s="71"/>
    </row>
    <row r="108" spans="2:9" x14ac:dyDescent="0.25">
      <c r="B108" s="73"/>
      <c r="C108" s="73"/>
      <c r="D108" s="73"/>
      <c r="E108" s="73"/>
      <c r="F108" s="73"/>
      <c r="G108" s="73"/>
      <c r="H108" s="71"/>
      <c r="I108" s="71"/>
    </row>
    <row r="109" spans="2:9" x14ac:dyDescent="0.25">
      <c r="B109" s="74"/>
      <c r="C109" s="74"/>
      <c r="D109" s="74"/>
      <c r="E109" s="74"/>
      <c r="F109" s="75"/>
      <c r="G109" s="75"/>
      <c r="H109" s="75"/>
      <c r="I109" s="75"/>
    </row>
    <row r="110" spans="2:9" x14ac:dyDescent="0.25">
      <c r="B110" s="74"/>
      <c r="C110" s="74"/>
      <c r="D110" s="74"/>
      <c r="E110" s="74"/>
      <c r="F110" s="75"/>
      <c r="G110" s="75"/>
      <c r="H110" s="75"/>
      <c r="I110" s="75"/>
    </row>
    <row r="111" spans="2:9" x14ac:dyDescent="0.25">
      <c r="B111" s="72"/>
      <c r="C111" s="72"/>
      <c r="D111" s="72"/>
      <c r="E111" s="72"/>
      <c r="F111" s="71"/>
      <c r="G111" s="71"/>
      <c r="H111" s="71"/>
      <c r="I111" s="71"/>
    </row>
    <row r="112" spans="2:9" x14ac:dyDescent="0.25">
      <c r="B112" s="73"/>
      <c r="C112" s="73"/>
      <c r="D112" s="73"/>
      <c r="E112" s="73"/>
      <c r="F112" s="73"/>
      <c r="G112" s="73"/>
      <c r="H112" s="71"/>
      <c r="I112" s="71"/>
    </row>
    <row r="113" spans="2:10" x14ac:dyDescent="0.25">
      <c r="B113" s="74"/>
      <c r="C113" s="74"/>
      <c r="D113" s="74"/>
      <c r="E113" s="74"/>
      <c r="F113" s="75"/>
      <c r="G113" s="75"/>
      <c r="H113" s="75"/>
      <c r="I113" s="75"/>
    </row>
    <row r="114" spans="2:10" x14ac:dyDescent="0.25">
      <c r="B114" s="74"/>
      <c r="C114" s="74"/>
      <c r="D114" s="74"/>
      <c r="E114" s="74"/>
      <c r="F114" s="75"/>
      <c r="G114" s="75"/>
      <c r="H114" s="75"/>
      <c r="I114" s="75"/>
    </row>
    <row r="115" spans="2:10" x14ac:dyDescent="0.25">
      <c r="B115" s="72"/>
      <c r="C115" s="72"/>
      <c r="D115" s="72"/>
      <c r="E115" s="72"/>
      <c r="F115" s="71"/>
      <c r="G115" s="71"/>
      <c r="H115" s="71"/>
      <c r="I115" s="71"/>
    </row>
    <row r="116" spans="2:10" x14ac:dyDescent="0.25">
      <c r="B116" s="87" t="s">
        <v>17</v>
      </c>
      <c r="C116" s="87"/>
      <c r="D116" s="87"/>
      <c r="E116" s="87"/>
      <c r="F116" s="87"/>
      <c r="G116" s="62">
        <f>SUM(G85:G115)</f>
        <v>0</v>
      </c>
      <c r="H116" s="68">
        <f>SUM(H85:H115)</f>
        <v>0</v>
      </c>
      <c r="I116" s="68">
        <f>SUM(I85:I115)</f>
        <v>0</v>
      </c>
      <c r="J116" s="58">
        <f>SUM(J85:J115)</f>
        <v>0</v>
      </c>
    </row>
    <row r="117" spans="2:10" x14ac:dyDescent="0.25">
      <c r="G117" s="58"/>
    </row>
  </sheetData>
  <mergeCells count="8">
    <mergeCell ref="B2:G2"/>
    <mergeCell ref="B83:G83"/>
    <mergeCell ref="B116:F116"/>
    <mergeCell ref="B16:F16"/>
    <mergeCell ref="B19:G19"/>
    <mergeCell ref="B44:F44"/>
    <mergeCell ref="B47:G47"/>
    <mergeCell ref="B80:F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AD5" sqref="AD5:AG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6" t="str">
        <f>'Resumo do Contrato'!B3</f>
        <v>CONTRATO 06/2019/BAR</v>
      </c>
      <c r="C5" s="86"/>
      <c r="D5" s="86"/>
      <c r="E5" s="91" t="s">
        <v>75</v>
      </c>
      <c r="F5" s="91"/>
      <c r="G5" s="91"/>
      <c r="H5" s="91"/>
      <c r="I5" s="89" t="s">
        <v>6</v>
      </c>
      <c r="J5" s="91"/>
      <c r="K5" s="91"/>
      <c r="L5" s="91"/>
      <c r="M5" s="91"/>
      <c r="N5" s="89" t="s">
        <v>6</v>
      </c>
      <c r="O5" s="91"/>
      <c r="P5" s="91"/>
      <c r="Q5" s="91"/>
      <c r="R5" s="91"/>
      <c r="S5" s="89" t="s">
        <v>6</v>
      </c>
      <c r="T5" s="91"/>
      <c r="U5" s="91"/>
      <c r="V5" s="91"/>
      <c r="W5" s="91"/>
      <c r="X5" s="89" t="s">
        <v>6</v>
      </c>
      <c r="Y5" s="91"/>
      <c r="Z5" s="91"/>
      <c r="AA5" s="91"/>
      <c r="AB5" s="91"/>
      <c r="AC5" s="89" t="s">
        <v>6</v>
      </c>
      <c r="AD5" s="91"/>
      <c r="AE5" s="91"/>
      <c r="AF5" s="91"/>
      <c r="AG5" s="91"/>
      <c r="AH5" s="89" t="s">
        <v>6</v>
      </c>
    </row>
    <row r="6" spans="2:34" s="35" customFormat="1" x14ac:dyDescent="0.25">
      <c r="B6" s="90" t="str">
        <f>'Resumo do Contrato'!D4</f>
        <v>01/04/2019 a 31/03/2020</v>
      </c>
      <c r="C6" s="90"/>
      <c r="D6" s="90"/>
      <c r="E6" s="91" t="s">
        <v>39</v>
      </c>
      <c r="F6" s="91"/>
      <c r="G6" s="91"/>
      <c r="H6" s="91"/>
      <c r="I6" s="89"/>
      <c r="J6" s="91"/>
      <c r="K6" s="91"/>
      <c r="L6" s="91"/>
      <c r="M6" s="91"/>
      <c r="N6" s="89"/>
      <c r="O6" s="91"/>
      <c r="P6" s="91"/>
      <c r="Q6" s="91"/>
      <c r="R6" s="91"/>
      <c r="S6" s="89"/>
      <c r="T6" s="91"/>
      <c r="U6" s="91"/>
      <c r="V6" s="91"/>
      <c r="W6" s="91"/>
      <c r="X6" s="89"/>
      <c r="Y6" s="91"/>
      <c r="Z6" s="91"/>
      <c r="AA6" s="91"/>
      <c r="AB6" s="91"/>
      <c r="AC6" s="89"/>
      <c r="AD6" s="91"/>
      <c r="AE6" s="91"/>
      <c r="AF6" s="91"/>
      <c r="AG6" s="91"/>
      <c r="AH6" s="89"/>
    </row>
    <row r="7" spans="2:34" s="35" customFormat="1" x14ac:dyDescent="0.25">
      <c r="B7" s="86"/>
      <c r="C7" s="86"/>
      <c r="D7" s="86"/>
      <c r="E7" s="91"/>
      <c r="F7" s="91"/>
      <c r="G7" s="91"/>
      <c r="H7" s="91"/>
      <c r="I7" s="89"/>
      <c r="J7" s="91"/>
      <c r="K7" s="91"/>
      <c r="L7" s="91"/>
      <c r="M7" s="91"/>
      <c r="N7" s="89"/>
      <c r="O7" s="91"/>
      <c r="P7" s="91"/>
      <c r="Q7" s="91"/>
      <c r="R7" s="91"/>
      <c r="S7" s="89"/>
      <c r="T7" s="91"/>
      <c r="U7" s="91"/>
      <c r="V7" s="91"/>
      <c r="W7" s="91"/>
      <c r="X7" s="89"/>
      <c r="Y7" s="91"/>
      <c r="Z7" s="91"/>
      <c r="AA7" s="91"/>
      <c r="AB7" s="91"/>
      <c r="AC7" s="89"/>
      <c r="AD7" s="91"/>
      <c r="AE7" s="91"/>
      <c r="AF7" s="91"/>
      <c r="AG7" s="91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24</v>
      </c>
      <c r="H8" s="38" t="s">
        <v>5</v>
      </c>
      <c r="I8" s="89"/>
      <c r="J8" s="37" t="s">
        <v>12</v>
      </c>
      <c r="K8" s="37" t="s">
        <v>13</v>
      </c>
      <c r="L8" s="37" t="s">
        <v>24</v>
      </c>
      <c r="M8" s="38" t="s">
        <v>5</v>
      </c>
      <c r="N8" s="89"/>
      <c r="O8" s="37"/>
      <c r="P8" s="37"/>
      <c r="Q8" s="37"/>
      <c r="R8" s="38"/>
      <c r="S8" s="89"/>
      <c r="T8" s="37"/>
      <c r="U8" s="37"/>
      <c r="V8" s="37"/>
      <c r="W8" s="38"/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40">
        <f>C12*12</f>
        <v>106557.72</v>
      </c>
      <c r="E9" s="40"/>
      <c r="F9" s="40">
        <v>106557.72</v>
      </c>
      <c r="G9" s="40">
        <f>F9-D9</f>
        <v>0</v>
      </c>
      <c r="H9" s="41">
        <v>106557.72</v>
      </c>
      <c r="I9" s="42">
        <f>H9+D9</f>
        <v>213115.44</v>
      </c>
      <c r="J9" s="40"/>
      <c r="K9" s="40"/>
      <c r="L9" s="40"/>
      <c r="M9" s="41"/>
      <c r="N9" s="42">
        <f>M9+I9</f>
        <v>213115.44</v>
      </c>
      <c r="O9" s="40"/>
      <c r="P9" s="40"/>
      <c r="Q9" s="40"/>
      <c r="R9" s="41"/>
      <c r="S9" s="42">
        <f>R9+N9</f>
        <v>213115.44</v>
      </c>
      <c r="T9" s="40"/>
      <c r="U9" s="40"/>
      <c r="V9" s="40"/>
      <c r="W9" s="41"/>
      <c r="X9" s="42">
        <f>W9+S9</f>
        <v>213115.44</v>
      </c>
      <c r="Y9" s="40"/>
      <c r="Z9" s="40"/>
      <c r="AA9" s="40"/>
      <c r="AB9" s="41"/>
      <c r="AC9" s="42">
        <f>AB9+X9</f>
        <v>213115.44</v>
      </c>
      <c r="AD9" s="40"/>
      <c r="AE9" s="40"/>
      <c r="AF9" s="40"/>
      <c r="AG9" s="41"/>
      <c r="AH9" s="42">
        <f>AG9+AC9</f>
        <v>213115.44</v>
      </c>
    </row>
    <row r="10" spans="2:34" s="35" customFormat="1" x14ac:dyDescent="0.25">
      <c r="B10" s="88" t="s">
        <v>14</v>
      </c>
      <c r="C10" s="88"/>
      <c r="D10" s="43"/>
      <c r="E10" s="88" t="s">
        <v>14</v>
      </c>
      <c r="F10" s="88"/>
      <c r="G10" s="44"/>
      <c r="H10" s="45"/>
      <c r="I10" s="45"/>
      <c r="J10" s="88" t="s">
        <v>14</v>
      </c>
      <c r="K10" s="88"/>
      <c r="L10" s="57"/>
      <c r="M10" s="45"/>
      <c r="N10" s="45"/>
      <c r="O10" s="88"/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34</v>
      </c>
      <c r="C11" s="47" t="s">
        <v>35</v>
      </c>
      <c r="D11" s="48"/>
      <c r="E11" s="49" t="s">
        <v>34</v>
      </c>
      <c r="F11" s="50" t="s">
        <v>15</v>
      </c>
      <c r="G11" s="50" t="s">
        <v>35</v>
      </c>
      <c r="H11" s="51"/>
      <c r="I11" s="45"/>
      <c r="J11" s="49" t="s">
        <v>34</v>
      </c>
      <c r="K11" s="50" t="s">
        <v>15</v>
      </c>
      <c r="L11" s="50" t="s">
        <v>35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30</v>
      </c>
      <c r="C12" s="53">
        <v>8879.81</v>
      </c>
      <c r="E12" s="52" t="s">
        <v>63</v>
      </c>
      <c r="F12" s="55"/>
      <c r="G12" s="55">
        <f>F12+C12</f>
        <v>8879.81</v>
      </c>
      <c r="H12" s="56"/>
      <c r="I12" s="45"/>
      <c r="J12" s="52" t="s">
        <v>31</v>
      </c>
      <c r="K12" s="55">
        <f>(L9/360)*148</f>
        <v>0</v>
      </c>
      <c r="L12" s="55"/>
      <c r="M12" s="56"/>
      <c r="N12" s="45"/>
      <c r="O12" s="52"/>
      <c r="P12" s="55"/>
      <c r="Q12" s="55"/>
      <c r="R12" s="56"/>
      <c r="S12" s="45"/>
      <c r="T12" s="52"/>
      <c r="U12" s="55"/>
      <c r="V12" s="55"/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31</v>
      </c>
      <c r="C13" s="53">
        <v>8879.81</v>
      </c>
      <c r="E13" s="54" t="s">
        <v>64</v>
      </c>
      <c r="F13" s="55"/>
      <c r="G13" s="55">
        <f t="shared" ref="G13:G23" si="0">F13+C13</f>
        <v>8879.81</v>
      </c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32</v>
      </c>
      <c r="C14" s="53">
        <v>8879.81</v>
      </c>
      <c r="E14" s="54" t="s">
        <v>65</v>
      </c>
      <c r="F14" s="55"/>
      <c r="G14" s="55">
        <f t="shared" si="0"/>
        <v>8879.81</v>
      </c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33</v>
      </c>
      <c r="C15" s="53">
        <v>8879.81</v>
      </c>
      <c r="E15" s="54" t="s">
        <v>66</v>
      </c>
      <c r="F15" s="55"/>
      <c r="G15" s="55">
        <f t="shared" si="0"/>
        <v>8879.81</v>
      </c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56</v>
      </c>
      <c r="C16" s="53">
        <v>8879.81</v>
      </c>
      <c r="E16" s="54" t="s">
        <v>67</v>
      </c>
      <c r="F16" s="55"/>
      <c r="G16" s="55">
        <f t="shared" si="0"/>
        <v>8879.81</v>
      </c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57</v>
      </c>
      <c r="C17" s="53">
        <v>8879.81</v>
      </c>
      <c r="E17" s="54" t="s">
        <v>68</v>
      </c>
      <c r="F17" s="55"/>
      <c r="G17" s="55">
        <f t="shared" si="0"/>
        <v>8879.81</v>
      </c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58</v>
      </c>
      <c r="C18" s="53">
        <v>8879.81</v>
      </c>
      <c r="E18" s="54" t="s">
        <v>69</v>
      </c>
      <c r="F18" s="55"/>
      <c r="G18" s="55">
        <f t="shared" si="0"/>
        <v>8879.81</v>
      </c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59</v>
      </c>
      <c r="C19" s="53">
        <v>8879.81</v>
      </c>
      <c r="E19" s="54" t="s">
        <v>70</v>
      </c>
      <c r="F19" s="55"/>
      <c r="G19" s="55">
        <f t="shared" si="0"/>
        <v>8879.81</v>
      </c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60</v>
      </c>
      <c r="C20" s="53">
        <v>8879.81</v>
      </c>
      <c r="E20" s="54" t="s">
        <v>71</v>
      </c>
      <c r="F20" s="55"/>
      <c r="G20" s="55">
        <f t="shared" si="0"/>
        <v>8879.81</v>
      </c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61</v>
      </c>
      <c r="C21" s="53">
        <v>8879.81</v>
      </c>
      <c r="E21" s="54" t="s">
        <v>72</v>
      </c>
      <c r="F21" s="55"/>
      <c r="G21" s="55">
        <f t="shared" si="0"/>
        <v>8879.81</v>
      </c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62</v>
      </c>
      <c r="C22" s="53">
        <v>8879.81</v>
      </c>
      <c r="E22" s="54" t="s">
        <v>73</v>
      </c>
      <c r="F22" s="55"/>
      <c r="G22" s="55">
        <f t="shared" si="0"/>
        <v>8879.81</v>
      </c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63</v>
      </c>
      <c r="C23" s="53">
        <v>8879.81</v>
      </c>
      <c r="E23" s="54" t="s">
        <v>74</v>
      </c>
      <c r="F23" s="55"/>
      <c r="G23" s="55">
        <f t="shared" si="0"/>
        <v>8879.81</v>
      </c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2020-08-03T18:50:14Z</dcterms:modified>
</cp:coreProperties>
</file>